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Area" localSheetId="0">'1'!$A$1:$F$111</definedName>
    <definedName name="_xlnm.Print_Area" localSheetId="1">'2'!$A$1:$F$36</definedName>
    <definedName name="_xlnm.Print_Area" localSheetId="2">'3'!$A$1:$P$71</definedName>
    <definedName name="_xlnm.Print_Area" localSheetId="4">'5'!$A$1:$D$70</definedName>
    <definedName name="_xlnm.Print_Area" localSheetId="5">'6'!$A$1:$J$22</definedName>
    <definedName name="_xlnm.Print_Area" localSheetId="6">'7'!$A$1:$J$49</definedName>
    <definedName name="_xlnm.Print_Area" localSheetId="7">'8'!$A$1:$E$48</definedName>
  </definedNames>
  <calcPr fullCalcOnLoad="1"/>
</workbook>
</file>

<file path=xl/sharedStrings.xml><?xml version="1.0" encoding="utf-8"?>
<sst xmlns="http://schemas.openxmlformats.org/spreadsheetml/2006/main" count="1047" uniqueCount="554">
  <si>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</si>
  <si>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</si>
  <si>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</si>
  <si>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</si>
  <si>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</si>
  <si>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</si>
  <si>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</si>
  <si>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</si>
  <si>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</si>
  <si>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</si>
  <si>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</si>
  <si>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</si>
  <si>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</si>
  <si>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</si>
  <si>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</si>
  <si>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</si>
  <si>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</si>
  <si>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</si>
  <si>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</si>
  <si>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</si>
  <si>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</si>
  <si>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</si>
  <si>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</si>
  <si>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</si>
  <si>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</si>
  <si>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</si>
  <si>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</si>
  <si>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</si>
  <si>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</si>
  <si>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</si>
  <si>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</si>
  <si>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</si>
  <si>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</si>
  <si>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</si>
  <si>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</si>
  <si>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</si>
  <si>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</si>
  <si>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</si>
  <si>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</si>
  <si>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</si>
  <si>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</si>
  <si>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</si>
  <si>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</si>
  <si>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</si>
  <si>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</si>
  <si>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</si>
  <si>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</si>
  <si>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</si>
  <si>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</si>
  <si>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</si>
  <si>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</si>
  <si>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</si>
  <si>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</si>
  <si>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</si>
  <si>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</si>
  <si>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</si>
  <si>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</si>
  <si>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</si>
  <si>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</si>
  <si>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</si>
  <si>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</si>
  <si>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25010300</t>
  </si>
  <si>
    <t>Плата за оренду майна бюджетних установ, що здійснюється відповідно до Закону України `Про оренду державного та комунального майна`</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</si>
  <si>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</si>
  <si>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</si>
  <si>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</si>
  <si>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</si>
  <si>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</si>
  <si>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</si>
  <si>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</si>
  <si>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</si>
  <si>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</si>
  <si>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</si>
  <si>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</si>
  <si>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</si>
  <si>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</si>
  <si>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</si>
  <si>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</si>
  <si>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</si>
  <si>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</si>
  <si>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</si>
  <si>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</si>
  <si>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</si>
  <si>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</si>
  <si>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</si>
  <si>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</si>
  <si>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</si>
  <si>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</si>
  <si>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</si>
  <si>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</si>
  <si>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</si>
  <si>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</si>
  <si>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</si>
  <si>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</si>
  <si>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</si>
  <si>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</si>
  <si>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</si>
  <si>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</si>
  <si>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</si>
  <si>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</si>
  <si>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</si>
  <si>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</si>
  <si>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</si>
  <si>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</si>
  <si>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</si>
  <si>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</si>
  <si>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</si>
  <si>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</si>
  <si>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</si>
  <si>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</si>
  <si>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</si>
  <si>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</si>
  <si>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</si>
  <si>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</si>
  <si>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</si>
  <si>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</si>
  <si>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</si>
  <si>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</si>
  <si>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</si>
  <si>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</si>
  <si>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</si>
  <si>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</si>
  <si>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</si>
  <si>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</si>
  <si>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</si>
  <si>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</si>
  <si>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</si>
  <si>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</si>
  <si>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</si>
  <si>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</si>
  <si>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</si>
  <si>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</si>
  <si>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</si>
  <si>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</si>
  <si>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</si>
  <si>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</si>
  <si>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</si>
  <si>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</si>
  <si>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</si>
  <si>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</si>
  <si>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</si>
  <si>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</si>
  <si>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Програма розвитку первинної медико-санітарної допомоги Новоушицької територіальної громади 2021-2025 роки</t>
  </si>
  <si>
    <t>Надання спеціалізованої освіти мистецькими школами</t>
  </si>
  <si>
    <t>Програма харчування дітей у закладах загальної середньої та дошкільної освіти Новоушицької селищної територіальної громади 2021-2025 роки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</si>
  <si>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</si>
  <si>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</si>
  <si>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</si>
  <si>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</si>
  <si>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</si>
  <si>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</si>
  <si>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</si>
  <si>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</si>
  <si>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</si>
  <si>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</si>
  <si>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</si>
  <si>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</si>
  <si>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</si>
  <si>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</si>
  <si>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</si>
  <si>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</si>
  <si>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</si>
  <si>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</si>
  <si>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</si>
  <si>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</si>
  <si>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</si>
  <si>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</si>
  <si>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</si>
  <si>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</si>
  <si>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</si>
  <si>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</si>
  <si>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</si>
  <si>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</si>
  <si>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</si>
  <si>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</si>
  <si>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</si>
  <si>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</si>
  <si>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</si>
  <si>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</si>
  <si>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</si>
  <si>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</si>
  <si>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</si>
  <si>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</si>
  <si>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</si>
  <si>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</si>
  <si>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</si>
  <si>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</si>
  <si>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</si>
  <si>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</si>
  <si>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</si>
  <si>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</si>
  <si>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</si>
  <si>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</si>
  <si>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</si>
  <si>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</si>
  <si>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</si>
  <si>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</si>
  <si>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</si>
  <si>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</si>
  <si>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</si>
  <si>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</si>
  <si>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</si>
  <si>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</si>
  <si>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</si>
  <si>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</si>
  <si>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</si>
  <si>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</si>
  <si>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</si>
  <si>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</si>
  <si>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</si>
  <si>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</si>
  <si>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</si>
  <si>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</si>
  <si>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</si>
  <si>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</si>
  <si>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25000000</t>
  </si>
  <si>
    <t>25010000</t>
  </si>
  <si>
    <t>25010100</t>
  </si>
  <si>
    <t>25010200</t>
  </si>
  <si>
    <t>25020000</t>
  </si>
  <si>
    <t>25020100</t>
  </si>
  <si>
    <t>30000000</t>
  </si>
  <si>
    <t>31000000</t>
  </si>
  <si>
    <t>31010000</t>
  </si>
  <si>
    <t>31010200</t>
  </si>
  <si>
    <t>40000000</t>
  </si>
  <si>
    <t>41000000</t>
  </si>
  <si>
    <t>41020000</t>
  </si>
  <si>
    <t>41020100</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</si>
  <si>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</si>
  <si>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</si>
  <si>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</si>
  <si>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</si>
  <si>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</si>
  <si>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</si>
  <si>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</si>
  <si>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</si>
  <si>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</si>
  <si>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</si>
  <si>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</si>
  <si>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</si>
  <si>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</si>
  <si>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</si>
  <si>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</si>
  <si>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</si>
  <si>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</si>
  <si>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</si>
  <si>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</si>
  <si>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</si>
  <si>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</si>
  <si>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</si>
  <si>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</si>
  <si>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</si>
  <si>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</si>
  <si>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</si>
  <si>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</si>
  <si>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</si>
  <si>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</si>
  <si>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</si>
  <si>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</si>
  <si>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</si>
  <si>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</si>
  <si>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</si>
  <si>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</si>
  <si>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</si>
  <si>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</si>
  <si>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</si>
  <si>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</si>
  <si>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</si>
  <si>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</si>
  <si>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Програма відзначення свят, реалізації представницьких та інших заходів на 2023-2024 роки</t>
  </si>
  <si>
    <t>Програма наближення адміністративних послуг до населення громади на 2023-2025 роки</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</si>
  <si>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</si>
  <si>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</si>
  <si>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</si>
  <si>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</si>
  <si>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</si>
  <si>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</si>
  <si>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</si>
  <si>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</si>
  <si>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</si>
  <si>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</si>
  <si>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</si>
  <si>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</si>
  <si>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0443</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</si>
  <si>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</si>
  <si>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</si>
  <si>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</si>
  <si>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</si>
  <si>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</si>
  <si>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</si>
  <si>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</si>
  <si>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</si>
  <si>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</si>
  <si>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</si>
  <si>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</si>
  <si>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</si>
  <si>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</si>
  <si>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</si>
  <si>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t>
  </si>
  <si>
    <t>100</t>
  </si>
  <si>
    <t>0611152</t>
  </si>
  <si>
    <t>1152</t>
  </si>
  <si>
    <t>Забезпечення діяльності інклюзивно-ресурсних центрів за рахунок освітньої субвенції</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</si>
  <si>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</si>
  <si>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</si>
  <si>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</si>
  <si>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</si>
  <si>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Програма охорони навколишнього природного середовища на 2022-2024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</si>
  <si>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</si>
  <si>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</si>
  <si>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Додаток 8</t>
  </si>
  <si>
    <t>Розподіл вільного залишку бюджетних коштів загального фонду</t>
  </si>
  <si>
    <t>грн</t>
  </si>
  <si>
    <t>Код програмної класифікації видатків та кредитування місцевих бюджетів (ПКВКМБ)</t>
  </si>
  <si>
    <t xml:space="preserve">Назва головного розпорядника коштів </t>
  </si>
  <si>
    <t xml:space="preserve"> відповідального виконавця, бюджетної програми або напрямку видатків згідно з програмною класифікацією (ПКВКМБ)</t>
  </si>
  <si>
    <t>01</t>
  </si>
  <si>
    <t>Новоушицька селищна рада (головний розпорядник)</t>
  </si>
  <si>
    <t>Новоушицька селищна рада (відповідальний виконавець)</t>
  </si>
  <si>
    <t>06</t>
  </si>
  <si>
    <t>Всього</t>
  </si>
  <si>
    <t>0117130</t>
  </si>
  <si>
    <t>Вiддiл культури,туризму та з питань засобiв масової iнформацiї Новоушицької селищної ради (головний розпорядник)</t>
  </si>
  <si>
    <t>Вiддiл культури,туризму та з питань засобiв масової iнформацiї Новоушицької селищної ради (відповідальний виконавець)</t>
  </si>
  <si>
    <t>10</t>
  </si>
  <si>
    <t>Вiддiл фiнансiв Новоушицької селищної ради (головний розпорядник)</t>
  </si>
  <si>
    <t>Вiддiл фiнансiв Новоушицької селищної ради (відповідальний виконавець)</t>
  </si>
  <si>
    <t>3719800</t>
  </si>
  <si>
    <t>7130</t>
  </si>
  <si>
    <t>0421</t>
  </si>
  <si>
    <t>Здійснення заходів із землеустрою</t>
  </si>
  <si>
    <t>0118110</t>
  </si>
  <si>
    <t>8110</t>
  </si>
  <si>
    <t>Заходи із запобігання та ліквідації надзвичайних ситуацій та наслідків стихійного лиха</t>
  </si>
  <si>
    <t>9800</t>
  </si>
  <si>
    <t>Субвенція з місцевого бюджету державному бюджету на виконання програм соціально-економічного розвитку регіонів</t>
  </si>
  <si>
    <t>203000</t>
  </si>
  <si>
    <t>Інше внутрішнє фінансування</t>
  </si>
  <si>
    <t>203400</t>
  </si>
  <si>
    <t>Фінансування за рахунок коштів єдиного казначейського рахунку</t>
  </si>
  <si>
    <t>203410</t>
  </si>
  <si>
    <t>Одержано</t>
  </si>
  <si>
    <t>203420</t>
  </si>
  <si>
    <t>Повернено</t>
  </si>
  <si>
    <t>208200</t>
  </si>
  <si>
    <t>На кінець періоду</t>
  </si>
  <si>
    <t>602200</t>
  </si>
  <si>
    <t>603000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</si>
  <si>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</si>
  <si>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Програма розвитку земельних відносин Новоушицької територіальної громади на 2023-2025 роки</t>
  </si>
  <si>
    <t>Програма підтримки учасників освітнього процесу закладів освіти Новоушицької об"єднаної територіальної громади на 2022-2025 роки</t>
  </si>
  <si>
    <t>Програма "Безпечна громада" на 2021-2025 роки</t>
  </si>
  <si>
    <t>208100</t>
  </si>
  <si>
    <t>На початок періоду</t>
  </si>
  <si>
    <t>602100</t>
  </si>
  <si>
    <t>Міжбюджетні трансферти на 2024 рік</t>
  </si>
  <si>
    <t>Базова дотація</t>
  </si>
  <si>
    <t>Освітня субвенція з державного бюджету місцевим бюджетам</t>
  </si>
  <si>
    <t>(у редакції рішення Новоушицької селищної ради</t>
  </si>
  <si>
    <t>від 21 грудня 2023 року №13</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</si>
  <si>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</si>
  <si>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</si>
  <si>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</si>
  <si>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0117670</t>
  </si>
  <si>
    <t>7670</t>
  </si>
  <si>
    <t>Внески до статутного капіталу суб`єктів господарювання</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</si>
  <si>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</si>
  <si>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2021-2024</t>
  </si>
  <si>
    <t>Фінансування місцевої програми "Програма фінансової підтримки комунального некомерційного підприємства "Новоушицька центральна лікарня" Новоушицької селищної ради на 2024-2026 роки"</t>
  </si>
  <si>
    <t xml:space="preserve">Фінансування місцевої програми "Програма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 </t>
  </si>
  <si>
    <t>Фінансування місцевої програми "Програма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</si>
  <si>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місцевого бюджету селищної територіальної громади, який утворився на 01.01.2024 року</t>
  </si>
  <si>
    <t>Видатки на енергоносії для відділу освіти громади</t>
  </si>
  <si>
    <t>Видатки на енергоносії для закладів дошкільної освіти громади</t>
  </si>
  <si>
    <t>Видатки на енергоносії для закладів загальної середньої освіти громади</t>
  </si>
  <si>
    <t>Видатки на енергоносії для будинку творчості</t>
  </si>
  <si>
    <t>Видатки на енергоносії для централізованої бухгалтерії, господарської групи відділу освіти</t>
  </si>
  <si>
    <t>Видатки на енергоносії для інклюзивно-ресурсного центру</t>
  </si>
  <si>
    <t>Видатки на енергоносії для центру професійного розвитку педагогічного персоналу</t>
  </si>
  <si>
    <t>Видатки на енергоносії для дитячо-юнацької спортивної школи</t>
  </si>
  <si>
    <t>0617321</t>
  </si>
  <si>
    <t>37</t>
  </si>
  <si>
    <t>Доходи місцевого бюджету на 2024 рік</t>
  </si>
  <si>
    <t>Податкові надходження</t>
  </si>
  <si>
    <t>Податки на доходи, податки на прибуток, податки на збільшення ринкової вартості</t>
  </si>
  <si>
    <t>11011300</t>
  </si>
  <si>
    <t>Податок на доходи фізичних осіб у вигляді мінімального податкового зобов`язання, що підлягає сплаті фізичними особами</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</si>
  <si>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</si>
  <si>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</si>
  <si>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</si>
  <si>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</si>
  <si>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</si>
  <si>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</si>
  <si>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</si>
  <si>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</si>
  <si>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</si>
  <si>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</si>
  <si>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</si>
  <si>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</si>
  <si>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</si>
  <si>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</si>
  <si>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</si>
  <si>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</si>
  <si>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</si>
  <si>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</si>
  <si>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</si>
  <si>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</si>
  <si>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</si>
  <si>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</si>
  <si>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</si>
  <si>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</si>
  <si>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</si>
  <si>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</si>
  <si>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</si>
  <si>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</si>
  <si>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</si>
  <si>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</si>
  <si>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</si>
  <si>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</si>
  <si>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</si>
  <si>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</si>
  <si>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</si>
  <si>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</si>
  <si>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</si>
  <si>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</si>
  <si>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</si>
  <si>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</si>
  <si>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</si>
  <si>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</si>
  <si>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</si>
  <si>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</si>
  <si>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</si>
  <si>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</si>
  <si>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</si>
  <si>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</si>
  <si>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</si>
  <si>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</si>
  <si>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Інші джерела власних надходжень бюджетних установ</t>
  </si>
  <si>
    <t>Благодійні внески, гранти та дарунки</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</si>
  <si>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</si>
  <si>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</si>
  <si>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</si>
  <si>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</si>
  <si>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</si>
  <si>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</si>
  <si>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видатків місцевого бюджету на 2024 рік</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</si>
  <si>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</si>
  <si>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</si>
  <si>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</si>
  <si>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0116071</t>
  </si>
  <si>
    <t>6071</t>
  </si>
  <si>
    <t>0640</t>
  </si>
  <si>
    <t>7321</t>
  </si>
  <si>
    <t>Будівництво освітніх установ та закладів</t>
  </si>
  <si>
    <t>0617366</t>
  </si>
  <si>
    <t>7366</t>
  </si>
  <si>
    <t>Реалізація проектів в рамках Надзвичайної кредитної програми для відновлення України</t>
  </si>
  <si>
    <t>0617693</t>
  </si>
  <si>
    <t>7693</t>
  </si>
  <si>
    <t>Інші заходи, пов`язані з економічною діяльністю</t>
  </si>
  <si>
    <t>місцевого бюджету на 2024 рік</t>
  </si>
  <si>
    <t>2024</t>
  </si>
  <si>
    <t>Розподіл витрат місцевого бюджету на реалізацію місцевих/регіональних програм у 2024 році</t>
  </si>
  <si>
    <t>Програма забезпечення функціонування Новоушицького трудового архіву на 2024-2026 роки</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</si>
  <si>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</si>
  <si>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</si>
  <si>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</si>
  <si>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</si>
  <si>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Програма будівництва, ремонту та утримання комунальних доріг Новоушицької селищної територіальної громади на 2024 рік</t>
  </si>
  <si>
    <t>Програма збільшення статутного капіталу госпрозрахункового підприємства "Водоканал" на 2023-2024 роки</t>
  </si>
  <si>
    <t>Програма "Шкільний автобус" на 2024-2027 роки</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</si>
  <si>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</si>
  <si>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Програма шефської допомоги військовим частинам Збройних Сил України на 2024 рік</t>
  </si>
  <si>
    <t>Фінансування місцевої програми "Програма "Безпечна громада" на 2021-2025 роки"</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</si>
  <si>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в селищі Нова Ушиця Кам’янець-Подільського району Хмельниької області"</t>
  </si>
  <si>
    <t>Виготовлення проектно-кошторисної документації, проведення експертизи проекту "Нове будівництво захисної споруди цивільного захисту (протирадіаційне укриття) для Новоушицького ліцею за адресою: вул.Подільська,27 селище Нова Ушиця Кам’янець-Подільського району Хмельниької області</t>
  </si>
  <si>
    <t>0118230</t>
  </si>
  <si>
    <t>Фінансування місцевої програми "Програма профілактики правопорушень та боротьби зі злочинності на території Новоушицької селищної територіальної громади на 2021-2025 роки"</t>
  </si>
  <si>
    <t>0117310</t>
  </si>
  <si>
    <t>7310</t>
  </si>
  <si>
    <t>Будівництво об`єктів житлово-комунального господарства</t>
  </si>
  <si>
    <t>8230</t>
  </si>
  <si>
    <t>0380</t>
  </si>
  <si>
    <t>Інші заходи громадського порядку та безпеки</t>
  </si>
  <si>
    <t>Програма профілактики правопорушень та боротьби зі злочинності на території Новоушицької селищної територіальної громади на 2021-2025 роки</t>
  </si>
  <si>
    <t>від 29 лютого 2024 року №44)</t>
  </si>
  <si>
    <t>Обсяг виділених бюджетних призначень рішенням від 22.12.2022 р. №35</t>
  </si>
  <si>
    <t>Фінансування місцевої програми "Програма військово-патріотичного виховання, підготовки молоді до служби та сприяння у забезпеченні призову на військову службу до Збройних Сил України на 2024-2025 роки"</t>
  </si>
  <si>
    <t xml:space="preserve"> 1. Показники міжбюджетних трансфертів з інших бюджетів</t>
  </si>
  <si>
    <t>Відділ освіти, молоді і спорту Новоушицької селищної ради (головний розпорядник)</t>
  </si>
  <si>
    <t>Відділ освіти, молоді і спорту Новоушицької селищної ради (відповідальний виконавець)</t>
  </si>
  <si>
    <t>Кредитування місцевого бюджету у 2024 році</t>
  </si>
  <si>
    <t>41031400</t>
  </si>
  <si>
    <t>Субвенція з державного бюджету місцевим бюджетам на реалізацію проектів в рамках Надзвичайної кредитної програми для відновлення України</t>
  </si>
  <si>
    <t xml:space="preserve">Видатки на оплату спожитих енергоносіїв </t>
  </si>
  <si>
    <t>Фінансування місцевої програми "Програма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</si>
  <si>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Матеріальна допомога жителям громади</t>
  </si>
  <si>
    <t xml:space="preserve">Фінансування місцевої програми "Програма шефської допомоги військовим частинам Збройних Сил України на 2024 рік" </t>
  </si>
  <si>
    <t>Капітальний ремонт (влаштування вентиляційної системи) в приміщенні підвалу Новоушицької загальноосвітньої школи І-ІІІ ступенів №2 по вул.Українська, 42 смт Нова Ушиця Хмельницької області (протирадіаційне укриття, обліковий номер 85731)</t>
  </si>
  <si>
    <t>41051100</t>
  </si>
  <si>
    <t>Субвенція з місцевого бюджету за рахунок залишку коштів освітньої субвенції, що утворився на початок бюджетного періоду</t>
  </si>
  <si>
    <t>41053900</t>
  </si>
  <si>
    <t>Інші субвенції з місцевого бюджету</t>
  </si>
  <si>
    <t>0611292</t>
  </si>
  <si>
    <t>1292</t>
  </si>
  <si>
    <t xml:space="preserve">      2. Показники міжбюджетних трансфертів іншим бюджетам</t>
  </si>
  <si>
    <t>Рішення сесії селищної ради від 02.03.2023 №35</t>
  </si>
  <si>
    <t>Рішення сесії селищної ради від 22.12.2022 №16</t>
  </si>
  <si>
    <t>Рішення сесії селищної ради від 30.11.2023 №2</t>
  </si>
  <si>
    <t>Рішення сесії селищної ради від 29.02.2024 №</t>
  </si>
  <si>
    <t>Рішення сесії селищної ради від 28.03.2024 №5</t>
  </si>
  <si>
    <t>Рішення сесії селищної ради від 21.12.2023 №2</t>
  </si>
  <si>
    <t>Рішення сесії селищної ради від 30.11.2023 №9</t>
  </si>
  <si>
    <t>Рішення сесії селищної ради від 30.11.2023 №10</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</si>
  <si>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</si>
  <si>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Рішення сесії селищної ради від 21.12.2023 №6</t>
  </si>
  <si>
    <t>Рішення сесії селищної ради від 22.12.2022 №26</t>
  </si>
  <si>
    <t>Рішення сесії селищної ради від 21.12.2023 №5</t>
  </si>
  <si>
    <t>Рішення сесії селищної ради від 25.01.2024 №13</t>
  </si>
  <si>
    <t>Рішення сесії селищної ради від 23.12.2021 №2</t>
  </si>
  <si>
    <t>Рішення сесії селищної ради від 30.03.2023 №6</t>
  </si>
  <si>
    <t>Рішення сесії селищної ради від 30.11.2023 №12</t>
  </si>
  <si>
    <t>Рішення сесії селищної ради від 30.11.2023 №13</t>
  </si>
  <si>
    <t>Рішення сесії селищної ради від 28.09.2023 №11</t>
  </si>
  <si>
    <t>Рішення сесії селищної ради від 27.04.2023 №3</t>
  </si>
  <si>
    <t>Рішення сесії селищної ради від 28.03.2024 №2</t>
  </si>
  <si>
    <t>Рішення сесії селищної ради від 24.12.2020 №16</t>
  </si>
  <si>
    <t>Програма військово-патріотичного виховання та підготовки молоді до служби,  сприяння у забезпеченні призову на військову службу до Збройних Сил України на 2024-2025 роки</t>
  </si>
  <si>
    <t>Фінансування місцевої програми "Програма розвитку первинної медико-санітарної допомоги Новоушицької територіальної громади 2021-2025 роки"</t>
  </si>
  <si>
    <t>Капітальний ремонт частини приміщення майстерні (укриття) Новоушицького ліцею по вул.Подільська,27 в селищі Нова Ушиця Кам"янець-Подільського району Хмельницької області</t>
  </si>
  <si>
    <t>Капітальний ремонт частини приміщення (укриття) Заміхівської ЗОШ І-ІІІ ступенів по вул.Шевченка,16 в с.Заміхів Кам"янець-Подільського району Хмельницької області</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</si>
  <si>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</si>
  <si>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</si>
  <si>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</si>
  <si>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</si>
  <si>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</si>
  <si>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</si>
  <si>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</si>
  <si>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</si>
  <si>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</si>
  <si>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</si>
  <si>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</si>
  <si>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</si>
  <si>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</si>
  <si>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0116013</t>
  </si>
  <si>
    <t>6013</t>
  </si>
  <si>
    <t>Забезпечення діяльності водопровідно-каналізаційного господарства</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</si>
  <si>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</si>
  <si>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</si>
  <si>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від 25 квітня 2024 року №15)</t>
  </si>
  <si>
    <t>Обсяг виділених бюджетних призначень рішенням від 29.02.2024 №44</t>
  </si>
  <si>
    <t>Обсяг виділених бюджетних призначень рішенням від 28.03.2024 №11</t>
  </si>
  <si>
    <t>Обсяг виділених бюджетних призначень рішенням від 25.04.2024 №15</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</si>
</sst>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54">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sz val="12"/>
      <name val="Times New Roman"/>
      <family val="1"/>
    </font>
    <font>
      <b/>
      <sz val="11"/>
      <name val="Times New Roman"/>
      <family val="1"/>
    </font>
    <font>
      <b/>
      <sz val="12"/>
      <name val="Times New Roman"/>
      <family val="1"/>
    </font>
    <font>
      <sz val="11"/>
      <name val="Times New Roman"/>
      <family val="1"/>
    </font>
    <font>
      <b/>
      <sz val="14"/>
      <name val="Times New Roman Cyr"/>
      <family val="0"/>
    </font>
    <font>
      <sz val="11"/>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9" fillId="0" borderId="0">
      <alignment/>
      <protection/>
    </xf>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9"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3">
    <xf numFmtId="0" fontId="0" fillId="0" borderId="0" xfId="0"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33"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33" borderId="10" xfId="0" applyNumberFormat="1" applyFill="1" applyBorder="1" applyAlignment="1">
      <alignment horizontal="right" vertical="center"/>
    </xf>
    <xf numFmtId="0" fontId="1" fillId="33" borderId="10" xfId="0" applyFont="1" applyFill="1" applyBorder="1" applyAlignment="1">
      <alignment horizontal="center"/>
    </xf>
    <xf numFmtId="0" fontId="1" fillId="33" borderId="10" xfId="0" applyFont="1" applyFill="1" applyBorder="1" applyAlignment="1">
      <alignment/>
    </xf>
    <xf numFmtId="190" fontId="1" fillId="33"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3"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2" fontId="0" fillId="0" borderId="0" xfId="0" applyNumberFormat="1" applyFont="1" applyFill="1" applyAlignment="1">
      <alignment/>
    </xf>
    <xf numFmtId="0" fontId="12" fillId="0" borderId="0" xfId="0" applyFont="1" applyAlignment="1">
      <alignment horizontal="left"/>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209" fontId="13" fillId="33"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33"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33"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33"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xf>
    <xf numFmtId="0" fontId="12" fillId="0" borderId="0" xfId="0" applyFont="1" applyAlignment="1">
      <alignment horizontal="right"/>
    </xf>
    <xf numFmtId="0" fontId="5" fillId="0" borderId="0" xfId="53" applyFont="1" applyAlignment="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4" fillId="0" borderId="0" xfId="54" applyFont="1">
      <alignment/>
      <protection/>
    </xf>
    <xf numFmtId="0" fontId="3" fillId="0" borderId="0" xfId="0" applyFont="1" applyFill="1" applyAlignment="1">
      <alignment/>
    </xf>
    <xf numFmtId="0" fontId="3" fillId="0" borderId="0" xfId="54" applyFont="1" applyAlignment="1">
      <alignment horizontal="right"/>
      <protection/>
    </xf>
    <xf numFmtId="0" fontId="5" fillId="0" borderId="0" xfId="54" applyFont="1">
      <alignment/>
      <protection/>
    </xf>
    <xf numFmtId="0" fontId="5" fillId="0" borderId="0" xfId="54" applyFont="1" applyAlignment="1">
      <alignment horizontal="right"/>
      <protection/>
    </xf>
    <xf numFmtId="0" fontId="5" fillId="0" borderId="10"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5" fillId="0" borderId="12" xfId="54"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16" fillId="0" borderId="10" xfId="54" applyNumberFormat="1" applyFont="1" applyBorder="1" applyAlignment="1">
      <alignment horizontal="center" vertical="center" wrapText="1"/>
      <protection/>
    </xf>
    <xf numFmtId="0" fontId="4" fillId="0" borderId="10" xfId="54" applyFont="1" applyBorder="1">
      <alignment/>
      <protection/>
    </xf>
    <xf numFmtId="49" fontId="5" fillId="0" borderId="10" xfId="54" applyNumberFormat="1" applyFont="1" applyBorder="1" applyAlignment="1">
      <alignment horizontal="center" vertical="center" wrapText="1"/>
      <protection/>
    </xf>
    <xf numFmtId="0" fontId="3" fillId="0" borderId="10" xfId="0" applyFont="1" applyFill="1" applyBorder="1" applyAlignment="1">
      <alignment vertical="top" wrapText="1"/>
    </xf>
    <xf numFmtId="4" fontId="14"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4" fontId="5" fillId="0" borderId="10" xfId="54" applyNumberFormat="1" applyFont="1" applyBorder="1" applyAlignment="1">
      <alignment horizontal="center" vertical="center" wrapText="1"/>
      <protection/>
    </xf>
    <xf numFmtId="4" fontId="5" fillId="0" borderId="12" xfId="54" applyNumberFormat="1" applyFont="1" applyBorder="1" applyAlignment="1">
      <alignment horizontal="center" vertical="center" wrapText="1"/>
      <protection/>
    </xf>
    <xf numFmtId="0" fontId="3" fillId="0" borderId="10" xfId="54" applyFont="1" applyBorder="1" applyAlignment="1">
      <alignment horizontal="left" vertical="center" wrapText="1"/>
      <protection/>
    </xf>
    <xf numFmtId="0" fontId="3" fillId="0" borderId="0" xfId="0" applyFont="1" applyAlignment="1">
      <alignment wrapText="1"/>
    </xf>
    <xf numFmtId="4" fontId="17" fillId="0" borderId="0" xfId="54" applyNumberFormat="1" applyFont="1" applyBorder="1" applyAlignment="1">
      <alignment horizontal="left" vertical="center" wrapText="1"/>
      <protection/>
    </xf>
    <xf numFmtId="1" fontId="18" fillId="0" borderId="0" xfId="0" applyNumberFormat="1" applyFont="1" applyAlignment="1">
      <alignment horizontal="center"/>
    </xf>
    <xf numFmtId="1" fontId="19" fillId="0" borderId="0" xfId="0" applyNumberFormat="1" applyFont="1" applyAlignment="1">
      <alignment horizontal="center"/>
    </xf>
    <xf numFmtId="0" fontId="16" fillId="0" borderId="0" xfId="54" applyFont="1" applyAlignment="1">
      <alignment/>
      <protection/>
    </xf>
    <xf numFmtId="0" fontId="3" fillId="0" borderId="0" xfId="54" applyFont="1">
      <alignment/>
      <protection/>
    </xf>
    <xf numFmtId="4" fontId="4" fillId="0" borderId="0" xfId="54" applyNumberFormat="1" applyFont="1">
      <alignment/>
      <protection/>
    </xf>
    <xf numFmtId="4" fontId="3" fillId="0" borderId="12" xfId="54" applyNumberFormat="1" applyFont="1" applyBorder="1" applyAlignment="1">
      <alignment horizontal="center" vertical="center" wrapText="1"/>
      <protection/>
    </xf>
    <xf numFmtId="0" fontId="5" fillId="0" borderId="10" xfId="0" applyFont="1" applyBorder="1" applyAlignment="1" quotePrefix="1">
      <alignment horizontal="center" vertical="center" wrapText="1"/>
    </xf>
    <xf numFmtId="4" fontId="5" fillId="0" borderId="0" xfId="54" applyNumberFormat="1" applyFont="1" applyBorder="1" applyAlignment="1">
      <alignment horizontal="center" vertical="center" wrapText="1"/>
      <protection/>
    </xf>
    <xf numFmtId="4" fontId="3" fillId="0" borderId="10" xfId="54" applyNumberFormat="1" applyFont="1" applyBorder="1" applyAlignment="1">
      <alignment horizontal="center" vertical="center" wrapText="1"/>
      <protection/>
    </xf>
    <xf numFmtId="0" fontId="5" fillId="0" borderId="0" xfId="53" applyFont="1" applyAlignment="1">
      <alignment horizontal="right"/>
      <protection/>
    </xf>
    <xf numFmtId="0" fontId="13" fillId="0" borderId="10" xfId="0" applyFont="1" applyBorder="1" applyAlignment="1">
      <alignment horizontal="center" vertical="center"/>
    </xf>
    <xf numFmtId="0" fontId="3" fillId="0" borderId="10" xfId="0" applyNumberFormat="1" applyFont="1" applyFill="1" applyBorder="1" applyAlignment="1">
      <alignment vertical="top" wrapText="1"/>
    </xf>
    <xf numFmtId="0" fontId="13" fillId="0" borderId="10" xfId="0" applyFont="1" applyBorder="1" applyAlignment="1" quotePrefix="1">
      <alignment horizontal="left" vertical="center" wrapText="1"/>
    </xf>
    <xf numFmtId="0" fontId="12" fillId="0" borderId="10" xfId="0" applyFont="1" applyBorder="1" applyAlignment="1" quotePrefix="1">
      <alignment horizontal="left" vertical="center" wrapText="1"/>
    </xf>
    <xf numFmtId="0" fontId="3" fillId="0" borderId="10" xfId="0" applyFont="1" applyBorder="1" applyAlignment="1">
      <alignment/>
    </xf>
    <xf numFmtId="0" fontId="3" fillId="0" borderId="10" xfId="0" applyFont="1" applyFill="1" applyBorder="1" applyAlignment="1">
      <alignment/>
    </xf>
    <xf numFmtId="0" fontId="3" fillId="0" borderId="10" xfId="0" applyFont="1" applyFill="1" applyBorder="1" applyAlignment="1">
      <alignment wrapText="1"/>
    </xf>
    <xf numFmtId="0" fontId="4" fillId="0" borderId="0" xfId="54" applyFont="1" applyBorder="1">
      <alignment/>
      <protection/>
    </xf>
    <xf numFmtId="4" fontId="14" fillId="0" borderId="0" xfId="54" applyNumberFormat="1" applyFont="1" applyBorder="1" applyAlignment="1">
      <alignment horizontal="center" vertical="center" wrapText="1"/>
      <protection/>
    </xf>
    <xf numFmtId="4" fontId="14" fillId="0" borderId="10" xfId="54" applyNumberFormat="1" applyFont="1" applyFill="1" applyBorder="1" applyAlignment="1">
      <alignment horizontal="center" vertical="center" wrapText="1"/>
      <protection/>
    </xf>
    <xf numFmtId="0" fontId="1" fillId="0" borderId="0" xfId="0" applyFont="1" applyFill="1" applyBorder="1" applyAlignment="1">
      <alignment horizontal="center"/>
    </xf>
    <xf numFmtId="0" fontId="1" fillId="0" borderId="0" xfId="0" applyFont="1" applyFill="1" applyBorder="1" applyAlignment="1">
      <alignment/>
    </xf>
    <xf numFmtId="209" fontId="1" fillId="0" borderId="0" xfId="0" applyNumberFormat="1" applyFont="1" applyFill="1" applyBorder="1" applyAlignment="1">
      <alignment horizontal="right"/>
    </xf>
    <xf numFmtId="0" fontId="0" fillId="0" borderId="0" xfId="0" applyFill="1" applyAlignment="1">
      <alignment/>
    </xf>
    <xf numFmtId="0" fontId="3" fillId="0" borderId="0" xfId="0" applyNumberFormat="1" applyFont="1" applyAlignment="1">
      <alignment wrapText="1"/>
    </xf>
    <xf numFmtId="0" fontId="13" fillId="0" borderId="10" xfId="0" applyFont="1" applyBorder="1" applyAlignment="1">
      <alignment vertical="center" wrapText="1"/>
    </xf>
    <xf numFmtId="0" fontId="12" fillId="0" borderId="10" xfId="0" applyFont="1" applyBorder="1" applyAlignment="1">
      <alignment vertical="center" wrapText="1"/>
    </xf>
    <xf numFmtId="0" fontId="13" fillId="33" borderId="10" xfId="0" applyFont="1" applyFill="1" applyBorder="1" applyAlignment="1">
      <alignment horizontal="center"/>
    </xf>
    <xf numFmtId="0" fontId="13" fillId="33" borderId="10" xfId="0" applyFont="1" applyFill="1" applyBorder="1" applyAlignment="1">
      <alignment/>
    </xf>
    <xf numFmtId="209" fontId="13" fillId="33" borderId="10" xfId="0" applyNumberFormat="1" applyFont="1" applyFill="1" applyBorder="1" applyAlignment="1">
      <alignment horizontal="right"/>
    </xf>
    <xf numFmtId="0" fontId="12" fillId="0" borderId="10" xfId="0" applyFont="1" applyBorder="1" applyAlignment="1">
      <alignment horizontal="center" vertical="top" wrapText="1"/>
    </xf>
    <xf numFmtId="0" fontId="13" fillId="0" borderId="13" xfId="0" applyFont="1" applyBorder="1" applyAlignment="1" quotePrefix="1">
      <alignment horizontal="centerContinuous" vertical="center" wrapText="1"/>
    </xf>
    <xf numFmtId="0" fontId="13" fillId="0" borderId="14" xfId="0" applyFont="1" applyBorder="1" applyAlignment="1">
      <alignment horizontal="centerContinuous" vertical="center"/>
    </xf>
    <xf numFmtId="209" fontId="13" fillId="33" borderId="10" xfId="0" applyNumberFormat="1" applyFont="1" applyFill="1" applyBorder="1" applyAlignment="1">
      <alignment horizontal="center" vertical="center"/>
    </xf>
    <xf numFmtId="0" fontId="12" fillId="0" borderId="13" xfId="0" applyFont="1" applyBorder="1" applyAlignment="1">
      <alignment horizontal="centerContinuous" vertical="center" wrapText="1"/>
    </xf>
    <xf numFmtId="0" fontId="12" fillId="0" borderId="14"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34" borderId="10" xfId="0" applyFont="1" applyFill="1" applyBorder="1" applyAlignment="1">
      <alignment horizontal="center"/>
    </xf>
    <xf numFmtId="0" fontId="13" fillId="34" borderId="13" xfId="0" applyFont="1" applyFill="1" applyBorder="1" applyAlignment="1">
      <alignment horizontal="left" vertical="center"/>
    </xf>
    <xf numFmtId="0" fontId="13" fillId="34" borderId="14" xfId="0" applyFont="1" applyFill="1" applyBorder="1" applyAlignment="1">
      <alignment horizontal="centerContinuous" vertical="center"/>
    </xf>
    <xf numFmtId="209" fontId="13" fillId="34" borderId="10" xfId="0" applyNumberFormat="1" applyFont="1" applyFill="1" applyBorder="1" applyAlignment="1">
      <alignment horizontal="center"/>
    </xf>
    <xf numFmtId="0" fontId="13" fillId="0" borderId="10" xfId="0" applyFont="1" applyBorder="1" applyAlignment="1">
      <alignment horizontal="centerContinuous" vertical="center"/>
    </xf>
    <xf numFmtId="0" fontId="13" fillId="0" borderId="10" xfId="0" applyFont="1" applyBorder="1" applyAlignment="1" quotePrefix="1">
      <alignment horizontal="centerContinuous" vertical="center" wrapText="1"/>
    </xf>
    <xf numFmtId="0" fontId="12" fillId="0" borderId="10" xfId="0" applyFont="1" applyBorder="1" applyAlignment="1">
      <alignment horizontal="centerContinuous" vertical="center"/>
    </xf>
    <xf numFmtId="0" fontId="12" fillId="0" borderId="10" xfId="0" applyFont="1" applyBorder="1" applyAlignment="1">
      <alignment horizontal="centerContinuous" vertical="center" wrapText="1"/>
    </xf>
    <xf numFmtId="0" fontId="13" fillId="0" borderId="10" xfId="0" applyFont="1" applyBorder="1" applyAlignment="1" quotePrefix="1">
      <alignment horizontal="center" vertical="center" wrapText="1"/>
    </xf>
    <xf numFmtId="0" fontId="13" fillId="34" borderId="10" xfId="0" applyFont="1" applyFill="1" applyBorder="1" applyAlignment="1">
      <alignment horizontal="center" vertical="center"/>
    </xf>
    <xf numFmtId="0" fontId="13" fillId="34" borderId="10" xfId="0" applyFont="1" applyFill="1" applyBorder="1" applyAlignment="1">
      <alignment horizontal="left" vertical="center"/>
    </xf>
    <xf numFmtId="0" fontId="7" fillId="0" borderId="0" xfId="54" applyFont="1" applyAlignment="1" quotePrefix="1">
      <alignment horizontal="left"/>
      <protection/>
    </xf>
    <xf numFmtId="0" fontId="3" fillId="0" borderId="0" xfId="54" applyFont="1" applyAlignment="1">
      <alignment horizontal="left"/>
      <protection/>
    </xf>
    <xf numFmtId="0" fontId="7" fillId="0" borderId="0" xfId="0" applyFont="1" applyAlignment="1" quotePrefix="1">
      <alignment horizontal="center"/>
    </xf>
    <xf numFmtId="0" fontId="3" fillId="0" borderId="0" xfId="0" applyFont="1" applyFill="1" applyAlignment="1">
      <alignment/>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209" fontId="13" fillId="0" borderId="0" xfId="0" applyNumberFormat="1" applyFont="1" applyFill="1" applyBorder="1" applyAlignment="1">
      <alignment horizontal="right" vertical="center"/>
    </xf>
    <xf numFmtId="0" fontId="3" fillId="0" borderId="10" xfId="0" applyFont="1" applyBorder="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center" wrapText="1"/>
    </xf>
    <xf numFmtId="0" fontId="13" fillId="0" borderId="13" xfId="0" applyFont="1" applyBorder="1" applyAlignment="1">
      <alignment horizontal="center" vertical="center"/>
    </xf>
    <xf numFmtId="0" fontId="12" fillId="0" borderId="15" xfId="0" applyFont="1" applyBorder="1" applyAlignment="1">
      <alignment/>
    </xf>
    <xf numFmtId="0" fontId="12" fillId="0" borderId="14" xfId="0" applyFont="1" applyBorder="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3" fillId="35" borderId="10" xfId="0" applyFont="1" applyFill="1" applyBorder="1" applyAlignment="1">
      <alignment horizontal="center"/>
    </xf>
    <xf numFmtId="0" fontId="12" fillId="0" borderId="10" xfId="0" applyFont="1" applyBorder="1" applyAlignment="1">
      <alignment horizontal="center"/>
    </xf>
    <xf numFmtId="0" fontId="7" fillId="0" borderId="0" xfId="0" applyFont="1" applyAlignment="1" quotePrefix="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6" fillId="0" borderId="0" xfId="54" applyFont="1" applyAlignment="1">
      <alignment horizontal="left"/>
      <protection/>
    </xf>
    <xf numFmtId="0" fontId="15" fillId="0" borderId="12" xfId="54" applyNumberFormat="1" applyFont="1" applyFill="1" applyBorder="1" applyAlignment="1" applyProtection="1">
      <alignment horizontal="center" vertical="center" wrapText="1"/>
      <protection/>
    </xf>
    <xf numFmtId="0" fontId="15" fillId="0" borderId="11" xfId="54" applyNumberFormat="1" applyFont="1" applyFill="1" applyBorder="1" applyAlignment="1" applyProtection="1">
      <alignment horizontal="center" vertical="center" wrapText="1"/>
      <protection/>
    </xf>
    <xf numFmtId="0" fontId="16" fillId="0" borderId="10" xfId="54" applyFont="1" applyBorder="1" applyAlignment="1">
      <alignment horizontal="center" vertical="center" wrapText="1"/>
      <protection/>
    </xf>
    <xf numFmtId="0" fontId="5" fillId="0" borderId="0" xfId="54" applyFont="1" applyAlignment="1">
      <alignment horizont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Обычный_dod 8 залишок заг.ф.."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11"/>
  <sheetViews>
    <sheetView view="pageBreakPreview" zoomScaleSheetLayoutView="100" zoomScalePageLayoutView="0" workbookViewId="0" topLeftCell="A1">
      <selection activeCell="A1" sqref="A1:IV16384"/>
    </sheetView>
  </sheetViews>
  <sheetFormatPr defaultColWidth="9.00390625" defaultRowHeight="12.75"/>
  <cols>
    <col min="1" max="1" width="14.50390625" style="0" customWidth="1"/>
    <col min="2" max="2" width="41.00390625" style="0" customWidth="1"/>
    <col min="3" max="3" width="17.50390625" style="0" customWidth="1"/>
    <col min="4" max="4" width="17.625" style="0" customWidth="1"/>
    <col min="5" max="5" width="15.50390625" style="0" customWidth="1"/>
    <col min="6" max="6" width="14.625" style="0" customWidth="1"/>
  </cols>
  <sheetData>
    <row r="1" s="8" customFormat="1" ht="18">
      <c r="C1" s="8" t="s">
        <v>235</v>
      </c>
    </row>
    <row r="2" s="8" customFormat="1" ht="18">
      <c r="C2" s="10" t="s">
        <v>236</v>
      </c>
    </row>
    <row r="3" s="8" customFormat="1" ht="18">
      <c r="C3" s="10" t="s">
        <v>360</v>
      </c>
    </row>
    <row r="4" s="8" customFormat="1" ht="18">
      <c r="C4" s="10" t="s">
        <v>359</v>
      </c>
    </row>
    <row r="5" s="8" customFormat="1" ht="18">
      <c r="C5" s="10" t="s">
        <v>550</v>
      </c>
    </row>
    <row r="6" s="8" customFormat="1" ht="18"/>
    <row r="7" spans="1:6" s="8" customFormat="1" ht="18">
      <c r="A7" s="131" t="s">
        <v>383</v>
      </c>
      <c r="B7" s="132"/>
      <c r="C7" s="132"/>
      <c r="D7" s="132"/>
      <c r="E7" s="132"/>
      <c r="F7" s="132"/>
    </row>
    <row r="8" s="8" customFormat="1" ht="18">
      <c r="A8" s="125" t="s">
        <v>6</v>
      </c>
    </row>
    <row r="9" spans="1:6" s="8" customFormat="1" ht="18">
      <c r="A9" s="8" t="s">
        <v>7</v>
      </c>
      <c r="F9" s="9" t="s">
        <v>237</v>
      </c>
    </row>
    <row r="10" spans="1:6" s="8" customFormat="1" ht="19.5" customHeight="1">
      <c r="A10" s="134" t="s">
        <v>238</v>
      </c>
      <c r="B10" s="134" t="s">
        <v>239</v>
      </c>
      <c r="C10" s="133" t="s">
        <v>240</v>
      </c>
      <c r="D10" s="134" t="s">
        <v>241</v>
      </c>
      <c r="E10" s="134" t="s">
        <v>242</v>
      </c>
      <c r="F10" s="134"/>
    </row>
    <row r="11" spans="1:6" ht="33.75" customHeight="1">
      <c r="A11" s="134"/>
      <c r="B11" s="134"/>
      <c r="C11" s="134"/>
      <c r="D11" s="134"/>
      <c r="E11" s="134" t="s">
        <v>243</v>
      </c>
      <c r="F11" s="134" t="s">
        <v>244</v>
      </c>
    </row>
    <row r="12" spans="1:6" ht="7.5" customHeight="1">
      <c r="A12" s="134"/>
      <c r="B12" s="134"/>
      <c r="C12" s="134"/>
      <c r="D12" s="134"/>
      <c r="E12" s="134"/>
      <c r="F12" s="134"/>
    </row>
    <row r="13" spans="1:6" ht="13.5">
      <c r="A13" s="32">
        <v>1</v>
      </c>
      <c r="B13" s="32">
        <v>2</v>
      </c>
      <c r="C13" s="33">
        <v>3</v>
      </c>
      <c r="D13" s="32">
        <v>4</v>
      </c>
      <c r="E13" s="32">
        <v>5</v>
      </c>
      <c r="F13" s="32">
        <v>6</v>
      </c>
    </row>
    <row r="14" spans="1:6" ht="13.5">
      <c r="A14" s="51" t="s">
        <v>158</v>
      </c>
      <c r="B14" s="40" t="s">
        <v>384</v>
      </c>
      <c r="C14" s="34">
        <f aca="true" t="shared" si="0" ref="C14:C45">D14+E14</f>
        <v>120867450</v>
      </c>
      <c r="D14" s="35">
        <v>120829050</v>
      </c>
      <c r="E14" s="35">
        <v>38400</v>
      </c>
      <c r="F14" s="35">
        <v>0</v>
      </c>
    </row>
    <row r="15" spans="1:6" ht="41.25">
      <c r="A15" s="51" t="s">
        <v>159</v>
      </c>
      <c r="B15" s="40" t="s">
        <v>385</v>
      </c>
      <c r="C15" s="34">
        <f t="shared" si="0"/>
        <v>78140000</v>
      </c>
      <c r="D15" s="35">
        <v>78140000</v>
      </c>
      <c r="E15" s="35">
        <v>0</v>
      </c>
      <c r="F15" s="35">
        <v>0</v>
      </c>
    </row>
    <row r="16" spans="1:6" ht="27">
      <c r="A16" s="51" t="s">
        <v>160</v>
      </c>
      <c r="B16" s="40" t="s">
        <v>245</v>
      </c>
      <c r="C16" s="34">
        <f t="shared" si="0"/>
        <v>78100000</v>
      </c>
      <c r="D16" s="35">
        <v>78100000</v>
      </c>
      <c r="E16" s="35">
        <v>0</v>
      </c>
      <c r="F16" s="35">
        <v>0</v>
      </c>
    </row>
    <row r="17" spans="1:6" ht="59.25" customHeight="1">
      <c r="A17" s="32" t="s">
        <v>161</v>
      </c>
      <c r="B17" s="43" t="s">
        <v>246</v>
      </c>
      <c r="C17" s="36">
        <f t="shared" si="0"/>
        <v>54500000</v>
      </c>
      <c r="D17" s="37">
        <v>54500000</v>
      </c>
      <c r="E17" s="37">
        <v>0</v>
      </c>
      <c r="F17" s="37">
        <v>0</v>
      </c>
    </row>
    <row r="18" spans="1:6" ht="60.75" customHeight="1">
      <c r="A18" s="32" t="s">
        <v>162</v>
      </c>
      <c r="B18" s="43" t="s">
        <v>247</v>
      </c>
      <c r="C18" s="36">
        <f t="shared" si="0"/>
        <v>20200000</v>
      </c>
      <c r="D18" s="37">
        <v>20200000</v>
      </c>
      <c r="E18" s="37">
        <v>0</v>
      </c>
      <c r="F18" s="37">
        <v>0</v>
      </c>
    </row>
    <row r="19" spans="1:6" ht="60.75" customHeight="1">
      <c r="A19" s="32" t="s">
        <v>163</v>
      </c>
      <c r="B19" s="43" t="s">
        <v>248</v>
      </c>
      <c r="C19" s="36">
        <f t="shared" si="0"/>
        <v>400000</v>
      </c>
      <c r="D19" s="37">
        <v>400000</v>
      </c>
      <c r="E19" s="37">
        <v>0</v>
      </c>
      <c r="F19" s="37">
        <v>0</v>
      </c>
    </row>
    <row r="20" spans="1:6" ht="63.75" customHeight="1">
      <c r="A20" s="32" t="s">
        <v>386</v>
      </c>
      <c r="B20" s="43" t="s">
        <v>387</v>
      </c>
      <c r="C20" s="36">
        <f t="shared" si="0"/>
        <v>3000000</v>
      </c>
      <c r="D20" s="37">
        <v>3000000</v>
      </c>
      <c r="E20" s="37">
        <v>0</v>
      </c>
      <c r="F20" s="37">
        <v>0</v>
      </c>
    </row>
    <row r="21" spans="1:6" ht="13.5">
      <c r="A21" s="51" t="s">
        <v>164</v>
      </c>
      <c r="B21" s="40" t="s">
        <v>388</v>
      </c>
      <c r="C21" s="34">
        <f t="shared" si="0"/>
        <v>40000</v>
      </c>
      <c r="D21" s="35">
        <v>40000</v>
      </c>
      <c r="E21" s="35">
        <v>0</v>
      </c>
      <c r="F21" s="35">
        <v>0</v>
      </c>
    </row>
    <row r="22" spans="1:6" ht="41.25">
      <c r="A22" s="32" t="s">
        <v>165</v>
      </c>
      <c r="B22" s="43" t="s">
        <v>389</v>
      </c>
      <c r="C22" s="36">
        <f t="shared" si="0"/>
        <v>40000</v>
      </c>
      <c r="D22" s="37">
        <v>40000</v>
      </c>
      <c r="E22" s="37">
        <v>0</v>
      </c>
      <c r="F22" s="37">
        <v>0</v>
      </c>
    </row>
    <row r="23" spans="1:6" ht="41.25">
      <c r="A23" s="51" t="s">
        <v>166</v>
      </c>
      <c r="B23" s="40" t="s">
        <v>390</v>
      </c>
      <c r="C23" s="34">
        <f t="shared" si="0"/>
        <v>932000</v>
      </c>
      <c r="D23" s="35">
        <v>932000</v>
      </c>
      <c r="E23" s="35">
        <v>0</v>
      </c>
      <c r="F23" s="35">
        <v>0</v>
      </c>
    </row>
    <row r="24" spans="1:6" ht="27">
      <c r="A24" s="51" t="s">
        <v>167</v>
      </c>
      <c r="B24" s="40" t="s">
        <v>391</v>
      </c>
      <c r="C24" s="34">
        <f t="shared" si="0"/>
        <v>930000</v>
      </c>
      <c r="D24" s="35">
        <v>930000</v>
      </c>
      <c r="E24" s="35">
        <v>0</v>
      </c>
      <c r="F24" s="35">
        <v>0</v>
      </c>
    </row>
    <row r="25" spans="1:6" ht="54.75">
      <c r="A25" s="32" t="s">
        <v>168</v>
      </c>
      <c r="B25" s="43" t="s">
        <v>392</v>
      </c>
      <c r="C25" s="36">
        <f t="shared" si="0"/>
        <v>800000</v>
      </c>
      <c r="D25" s="37">
        <v>800000</v>
      </c>
      <c r="E25" s="37">
        <v>0</v>
      </c>
      <c r="F25" s="37">
        <v>0</v>
      </c>
    </row>
    <row r="26" spans="1:6" ht="90.75" customHeight="1">
      <c r="A26" s="32" t="s">
        <v>169</v>
      </c>
      <c r="B26" s="43" t="s">
        <v>393</v>
      </c>
      <c r="C26" s="36">
        <f t="shared" si="0"/>
        <v>130000</v>
      </c>
      <c r="D26" s="37">
        <v>130000</v>
      </c>
      <c r="E26" s="37">
        <v>0</v>
      </c>
      <c r="F26" s="37">
        <v>0</v>
      </c>
    </row>
    <row r="27" spans="1:6" ht="41.25">
      <c r="A27" s="51" t="s">
        <v>170</v>
      </c>
      <c r="B27" s="40" t="s">
        <v>249</v>
      </c>
      <c r="C27" s="34">
        <f t="shared" si="0"/>
        <v>2000</v>
      </c>
      <c r="D27" s="35">
        <v>2000</v>
      </c>
      <c r="E27" s="35">
        <v>0</v>
      </c>
      <c r="F27" s="35">
        <v>0</v>
      </c>
    </row>
    <row r="28" spans="1:6" ht="41.25">
      <c r="A28" s="32" t="s">
        <v>171</v>
      </c>
      <c r="B28" s="43" t="s">
        <v>250</v>
      </c>
      <c r="C28" s="36">
        <f t="shared" si="0"/>
        <v>2000</v>
      </c>
      <c r="D28" s="37">
        <v>2000</v>
      </c>
      <c r="E28" s="37">
        <v>0</v>
      </c>
      <c r="F28" s="37">
        <v>0</v>
      </c>
    </row>
    <row r="29" spans="1:6" ht="27">
      <c r="A29" s="51" t="s">
        <v>172</v>
      </c>
      <c r="B29" s="40" t="s">
        <v>394</v>
      </c>
      <c r="C29" s="34">
        <f t="shared" si="0"/>
        <v>6620000</v>
      </c>
      <c r="D29" s="35">
        <v>6620000</v>
      </c>
      <c r="E29" s="35">
        <v>0</v>
      </c>
      <c r="F29" s="35">
        <v>0</v>
      </c>
    </row>
    <row r="30" spans="1:6" ht="27">
      <c r="A30" s="51" t="s">
        <v>173</v>
      </c>
      <c r="B30" s="40" t="s">
        <v>395</v>
      </c>
      <c r="C30" s="34">
        <f t="shared" si="0"/>
        <v>1420000</v>
      </c>
      <c r="D30" s="35">
        <v>1420000</v>
      </c>
      <c r="E30" s="35">
        <v>0</v>
      </c>
      <c r="F30" s="35">
        <v>0</v>
      </c>
    </row>
    <row r="31" spans="1:6" ht="13.5">
      <c r="A31" s="32" t="s">
        <v>174</v>
      </c>
      <c r="B31" s="43" t="s">
        <v>251</v>
      </c>
      <c r="C31" s="36">
        <f t="shared" si="0"/>
        <v>1420000</v>
      </c>
      <c r="D31" s="37">
        <v>1420000</v>
      </c>
      <c r="E31" s="37">
        <v>0</v>
      </c>
      <c r="F31" s="37">
        <v>0</v>
      </c>
    </row>
    <row r="32" spans="1:6" ht="41.25">
      <c r="A32" s="51" t="s">
        <v>175</v>
      </c>
      <c r="B32" s="40" t="s">
        <v>396</v>
      </c>
      <c r="C32" s="34">
        <f t="shared" si="0"/>
        <v>4450000</v>
      </c>
      <c r="D32" s="35">
        <v>4450000</v>
      </c>
      <c r="E32" s="35">
        <v>0</v>
      </c>
      <c r="F32" s="35">
        <v>0</v>
      </c>
    </row>
    <row r="33" spans="1:6" ht="13.5">
      <c r="A33" s="32" t="s">
        <v>176</v>
      </c>
      <c r="B33" s="43" t="s">
        <v>251</v>
      </c>
      <c r="C33" s="36">
        <f t="shared" si="0"/>
        <v>4450000</v>
      </c>
      <c r="D33" s="37">
        <v>4450000</v>
      </c>
      <c r="E33" s="37">
        <v>0</v>
      </c>
      <c r="F33" s="37">
        <v>0</v>
      </c>
    </row>
    <row r="34" spans="1:6" ht="54.75">
      <c r="A34" s="51" t="s">
        <v>177</v>
      </c>
      <c r="B34" s="40" t="s">
        <v>397</v>
      </c>
      <c r="C34" s="34">
        <f t="shared" si="0"/>
        <v>750000</v>
      </c>
      <c r="D34" s="35">
        <v>750000</v>
      </c>
      <c r="E34" s="35">
        <v>0</v>
      </c>
      <c r="F34" s="35">
        <v>0</v>
      </c>
    </row>
    <row r="35" spans="1:6" ht="123.75">
      <c r="A35" s="32" t="s">
        <v>266</v>
      </c>
      <c r="B35" s="43" t="s">
        <v>532</v>
      </c>
      <c r="C35" s="36">
        <f t="shared" si="0"/>
        <v>230000</v>
      </c>
      <c r="D35" s="37">
        <v>230000</v>
      </c>
      <c r="E35" s="37">
        <v>0</v>
      </c>
      <c r="F35" s="37">
        <v>0</v>
      </c>
    </row>
    <row r="36" spans="1:6" ht="82.5">
      <c r="A36" s="32" t="s">
        <v>267</v>
      </c>
      <c r="B36" s="43" t="s">
        <v>268</v>
      </c>
      <c r="C36" s="36">
        <f t="shared" si="0"/>
        <v>520000</v>
      </c>
      <c r="D36" s="37">
        <v>520000</v>
      </c>
      <c r="E36" s="37">
        <v>0</v>
      </c>
      <c r="F36" s="37">
        <v>0</v>
      </c>
    </row>
    <row r="37" spans="1:6" ht="41.25">
      <c r="A37" s="51" t="s">
        <v>178</v>
      </c>
      <c r="B37" s="40" t="s">
        <v>252</v>
      </c>
      <c r="C37" s="34">
        <f t="shared" si="0"/>
        <v>35137050</v>
      </c>
      <c r="D37" s="35">
        <v>35137050</v>
      </c>
      <c r="E37" s="35">
        <v>0</v>
      </c>
      <c r="F37" s="35">
        <v>0</v>
      </c>
    </row>
    <row r="38" spans="1:6" ht="13.5">
      <c r="A38" s="51" t="s">
        <v>179</v>
      </c>
      <c r="B38" s="40" t="s">
        <v>398</v>
      </c>
      <c r="C38" s="34">
        <f t="shared" si="0"/>
        <v>15867050</v>
      </c>
      <c r="D38" s="35">
        <v>15867050</v>
      </c>
      <c r="E38" s="35">
        <v>0</v>
      </c>
      <c r="F38" s="35">
        <v>0</v>
      </c>
    </row>
    <row r="39" spans="1:6" ht="54.75">
      <c r="A39" s="32" t="s">
        <v>180</v>
      </c>
      <c r="B39" s="43" t="s">
        <v>399</v>
      </c>
      <c r="C39" s="36">
        <f t="shared" si="0"/>
        <v>30000</v>
      </c>
      <c r="D39" s="37">
        <v>30000</v>
      </c>
      <c r="E39" s="37">
        <v>0</v>
      </c>
      <c r="F39" s="37">
        <v>0</v>
      </c>
    </row>
    <row r="40" spans="1:6" ht="54.75">
      <c r="A40" s="32" t="s">
        <v>181</v>
      </c>
      <c r="B40" s="43" t="s">
        <v>400</v>
      </c>
      <c r="C40" s="36">
        <f t="shared" si="0"/>
        <v>950000</v>
      </c>
      <c r="D40" s="37">
        <v>950000</v>
      </c>
      <c r="E40" s="37">
        <v>0</v>
      </c>
      <c r="F40" s="37">
        <v>0</v>
      </c>
    </row>
    <row r="41" spans="1:6" ht="54.75">
      <c r="A41" s="32" t="s">
        <v>182</v>
      </c>
      <c r="B41" s="43" t="s">
        <v>401</v>
      </c>
      <c r="C41" s="36">
        <f t="shared" si="0"/>
        <v>1450000</v>
      </c>
      <c r="D41" s="37">
        <v>1450000</v>
      </c>
      <c r="E41" s="37">
        <v>0</v>
      </c>
      <c r="F41" s="37">
        <v>0</v>
      </c>
    </row>
    <row r="42" spans="1:6" ht="54.75">
      <c r="A42" s="32" t="s">
        <v>183</v>
      </c>
      <c r="B42" s="43" t="s">
        <v>402</v>
      </c>
      <c r="C42" s="36">
        <f t="shared" si="0"/>
        <v>1760000</v>
      </c>
      <c r="D42" s="37">
        <v>1760000</v>
      </c>
      <c r="E42" s="37">
        <v>0</v>
      </c>
      <c r="F42" s="37">
        <v>0</v>
      </c>
    </row>
    <row r="43" spans="1:6" ht="13.5">
      <c r="A43" s="32" t="s">
        <v>184</v>
      </c>
      <c r="B43" s="43" t="s">
        <v>403</v>
      </c>
      <c r="C43" s="36">
        <f t="shared" si="0"/>
        <v>1000000</v>
      </c>
      <c r="D43" s="37">
        <v>1000000</v>
      </c>
      <c r="E43" s="37">
        <v>0</v>
      </c>
      <c r="F43" s="37">
        <v>0</v>
      </c>
    </row>
    <row r="44" spans="1:6" ht="13.5">
      <c r="A44" s="32" t="s">
        <v>185</v>
      </c>
      <c r="B44" s="43" t="s">
        <v>404</v>
      </c>
      <c r="C44" s="36">
        <f t="shared" si="0"/>
        <v>7027050</v>
      </c>
      <c r="D44" s="37">
        <v>7027050</v>
      </c>
      <c r="E44" s="37">
        <v>0</v>
      </c>
      <c r="F44" s="37">
        <v>0</v>
      </c>
    </row>
    <row r="45" spans="1:6" ht="13.5">
      <c r="A45" s="32" t="s">
        <v>186</v>
      </c>
      <c r="B45" s="43" t="s">
        <v>405</v>
      </c>
      <c r="C45" s="36">
        <f t="shared" si="0"/>
        <v>2100000</v>
      </c>
      <c r="D45" s="37">
        <v>2100000</v>
      </c>
      <c r="E45" s="37">
        <v>0</v>
      </c>
      <c r="F45" s="37">
        <v>0</v>
      </c>
    </row>
    <row r="46" spans="1:6" ht="13.5">
      <c r="A46" s="32" t="s">
        <v>187</v>
      </c>
      <c r="B46" s="43" t="s">
        <v>406</v>
      </c>
      <c r="C46" s="36">
        <f aca="true" t="shared" si="1" ref="C46:C77">D46+E46</f>
        <v>1550000</v>
      </c>
      <c r="D46" s="37">
        <v>1550000</v>
      </c>
      <c r="E46" s="37">
        <v>0</v>
      </c>
      <c r="F46" s="37">
        <v>0</v>
      </c>
    </row>
    <row r="47" spans="1:6" ht="13.5">
      <c r="A47" s="51" t="s">
        <v>407</v>
      </c>
      <c r="B47" s="40" t="s">
        <v>408</v>
      </c>
      <c r="C47" s="34">
        <f t="shared" si="1"/>
        <v>80000</v>
      </c>
      <c r="D47" s="35">
        <v>80000</v>
      </c>
      <c r="E47" s="35">
        <v>0</v>
      </c>
      <c r="F47" s="35">
        <v>0</v>
      </c>
    </row>
    <row r="48" spans="1:6" ht="27">
      <c r="A48" s="32" t="s">
        <v>409</v>
      </c>
      <c r="B48" s="43" t="s">
        <v>410</v>
      </c>
      <c r="C48" s="36">
        <f t="shared" si="1"/>
        <v>60000</v>
      </c>
      <c r="D48" s="37">
        <v>60000</v>
      </c>
      <c r="E48" s="37">
        <v>0</v>
      </c>
      <c r="F48" s="37">
        <v>0</v>
      </c>
    </row>
    <row r="49" spans="1:6" ht="27">
      <c r="A49" s="32" t="s">
        <v>411</v>
      </c>
      <c r="B49" s="43" t="s">
        <v>412</v>
      </c>
      <c r="C49" s="36">
        <f t="shared" si="1"/>
        <v>20000</v>
      </c>
      <c r="D49" s="37">
        <v>20000</v>
      </c>
      <c r="E49" s="37">
        <v>0</v>
      </c>
      <c r="F49" s="37">
        <v>0</v>
      </c>
    </row>
    <row r="50" spans="1:6" ht="13.5">
      <c r="A50" s="51" t="s">
        <v>188</v>
      </c>
      <c r="B50" s="40" t="s">
        <v>413</v>
      </c>
      <c r="C50" s="34">
        <f t="shared" si="1"/>
        <v>19190000</v>
      </c>
      <c r="D50" s="35">
        <v>19190000</v>
      </c>
      <c r="E50" s="35">
        <v>0</v>
      </c>
      <c r="F50" s="35">
        <v>0</v>
      </c>
    </row>
    <row r="51" spans="1:6" ht="13.5">
      <c r="A51" s="32" t="s">
        <v>189</v>
      </c>
      <c r="B51" s="43" t="s">
        <v>414</v>
      </c>
      <c r="C51" s="36">
        <f t="shared" si="1"/>
        <v>90000</v>
      </c>
      <c r="D51" s="37">
        <v>90000</v>
      </c>
      <c r="E51" s="37">
        <v>0</v>
      </c>
      <c r="F51" s="37">
        <v>0</v>
      </c>
    </row>
    <row r="52" spans="1:6" ht="13.5">
      <c r="A52" s="32" t="s">
        <v>190</v>
      </c>
      <c r="B52" s="43" t="s">
        <v>415</v>
      </c>
      <c r="C52" s="36">
        <f t="shared" si="1"/>
        <v>11100000</v>
      </c>
      <c r="D52" s="37">
        <v>11100000</v>
      </c>
      <c r="E52" s="37">
        <v>0</v>
      </c>
      <c r="F52" s="37">
        <v>0</v>
      </c>
    </row>
    <row r="53" spans="1:6" ht="82.5">
      <c r="A53" s="32" t="s">
        <v>191</v>
      </c>
      <c r="B53" s="43" t="s">
        <v>416</v>
      </c>
      <c r="C53" s="36">
        <f t="shared" si="1"/>
        <v>8000000</v>
      </c>
      <c r="D53" s="37">
        <v>8000000</v>
      </c>
      <c r="E53" s="37">
        <v>0</v>
      </c>
      <c r="F53" s="37">
        <v>0</v>
      </c>
    </row>
    <row r="54" spans="1:6" ht="13.5">
      <c r="A54" s="51" t="s">
        <v>192</v>
      </c>
      <c r="B54" s="40" t="s">
        <v>417</v>
      </c>
      <c r="C54" s="34">
        <f t="shared" si="1"/>
        <v>38400</v>
      </c>
      <c r="D54" s="35">
        <v>0</v>
      </c>
      <c r="E54" s="35">
        <v>38400</v>
      </c>
      <c r="F54" s="35">
        <v>0</v>
      </c>
    </row>
    <row r="55" spans="1:6" ht="13.5">
      <c r="A55" s="51" t="s">
        <v>193</v>
      </c>
      <c r="B55" s="40" t="s">
        <v>418</v>
      </c>
      <c r="C55" s="34">
        <f t="shared" si="1"/>
        <v>38400</v>
      </c>
      <c r="D55" s="35">
        <v>0</v>
      </c>
      <c r="E55" s="35">
        <v>38400</v>
      </c>
      <c r="F55" s="35">
        <v>0</v>
      </c>
    </row>
    <row r="56" spans="1:6" ht="82.5">
      <c r="A56" s="32" t="s">
        <v>194</v>
      </c>
      <c r="B56" s="43" t="s">
        <v>253</v>
      </c>
      <c r="C56" s="36">
        <f t="shared" si="1"/>
        <v>6000</v>
      </c>
      <c r="D56" s="37">
        <v>0</v>
      </c>
      <c r="E56" s="37">
        <v>6000</v>
      </c>
      <c r="F56" s="37">
        <v>0</v>
      </c>
    </row>
    <row r="57" spans="1:6" ht="27">
      <c r="A57" s="32" t="s">
        <v>269</v>
      </c>
      <c r="B57" s="43" t="s">
        <v>419</v>
      </c>
      <c r="C57" s="36">
        <f t="shared" si="1"/>
        <v>13200</v>
      </c>
      <c r="D57" s="37">
        <v>0</v>
      </c>
      <c r="E57" s="37">
        <v>13200</v>
      </c>
      <c r="F57" s="37">
        <v>0</v>
      </c>
    </row>
    <row r="58" spans="1:6" ht="54.75">
      <c r="A58" s="32" t="s">
        <v>195</v>
      </c>
      <c r="B58" s="43" t="s">
        <v>420</v>
      </c>
      <c r="C58" s="36">
        <f t="shared" si="1"/>
        <v>19200</v>
      </c>
      <c r="D58" s="37">
        <v>0</v>
      </c>
      <c r="E58" s="37">
        <v>19200</v>
      </c>
      <c r="F58" s="37">
        <v>0</v>
      </c>
    </row>
    <row r="59" spans="1:6" ht="13.5">
      <c r="A59" s="51" t="s">
        <v>196</v>
      </c>
      <c r="B59" s="40" t="s">
        <v>421</v>
      </c>
      <c r="C59" s="34">
        <f t="shared" si="1"/>
        <v>9068616</v>
      </c>
      <c r="D59" s="35">
        <v>2155031</v>
      </c>
      <c r="E59" s="35">
        <v>6913585</v>
      </c>
      <c r="F59" s="35">
        <v>0</v>
      </c>
    </row>
    <row r="60" spans="1:6" ht="27">
      <c r="A60" s="51" t="s">
        <v>197</v>
      </c>
      <c r="B60" s="40" t="s">
        <v>422</v>
      </c>
      <c r="C60" s="34">
        <f t="shared" si="1"/>
        <v>456000</v>
      </c>
      <c r="D60" s="35">
        <v>456000</v>
      </c>
      <c r="E60" s="35">
        <v>0</v>
      </c>
      <c r="F60" s="35">
        <v>0</v>
      </c>
    </row>
    <row r="61" spans="1:6" ht="123.75">
      <c r="A61" s="51" t="s">
        <v>198</v>
      </c>
      <c r="B61" s="40" t="s">
        <v>533</v>
      </c>
      <c r="C61" s="34">
        <f t="shared" si="1"/>
        <v>60000</v>
      </c>
      <c r="D61" s="35">
        <v>60000</v>
      </c>
      <c r="E61" s="35">
        <v>0</v>
      </c>
      <c r="F61" s="35">
        <v>0</v>
      </c>
    </row>
    <row r="62" spans="1:6" ht="54.75">
      <c r="A62" s="32" t="s">
        <v>199</v>
      </c>
      <c r="B62" s="43" t="s">
        <v>254</v>
      </c>
      <c r="C62" s="36">
        <f t="shared" si="1"/>
        <v>60000</v>
      </c>
      <c r="D62" s="37">
        <v>60000</v>
      </c>
      <c r="E62" s="37">
        <v>0</v>
      </c>
      <c r="F62" s="37">
        <v>0</v>
      </c>
    </row>
    <row r="63" spans="1:6" ht="13.5">
      <c r="A63" s="51" t="s">
        <v>200</v>
      </c>
      <c r="B63" s="40" t="s">
        <v>423</v>
      </c>
      <c r="C63" s="34">
        <f t="shared" si="1"/>
        <v>396000</v>
      </c>
      <c r="D63" s="35">
        <v>396000</v>
      </c>
      <c r="E63" s="35">
        <v>0</v>
      </c>
      <c r="F63" s="35">
        <v>0</v>
      </c>
    </row>
    <row r="64" spans="1:6" ht="13.5">
      <c r="A64" s="32" t="s">
        <v>201</v>
      </c>
      <c r="B64" s="43" t="s">
        <v>424</v>
      </c>
      <c r="C64" s="36">
        <f t="shared" si="1"/>
        <v>100000</v>
      </c>
      <c r="D64" s="37">
        <v>100000</v>
      </c>
      <c r="E64" s="37">
        <v>0</v>
      </c>
      <c r="F64" s="37">
        <v>0</v>
      </c>
    </row>
    <row r="65" spans="1:6" ht="110.25">
      <c r="A65" s="32" t="s">
        <v>202</v>
      </c>
      <c r="B65" s="43" t="s">
        <v>349</v>
      </c>
      <c r="C65" s="36">
        <f t="shared" si="1"/>
        <v>290000</v>
      </c>
      <c r="D65" s="37">
        <v>290000</v>
      </c>
      <c r="E65" s="37">
        <v>0</v>
      </c>
      <c r="F65" s="37">
        <v>0</v>
      </c>
    </row>
    <row r="66" spans="1:6" ht="96">
      <c r="A66" s="32" t="s">
        <v>425</v>
      </c>
      <c r="B66" s="43" t="s">
        <v>426</v>
      </c>
      <c r="C66" s="36">
        <f t="shared" si="1"/>
        <v>6000</v>
      </c>
      <c r="D66" s="37">
        <v>6000</v>
      </c>
      <c r="E66" s="37">
        <v>0</v>
      </c>
      <c r="F66" s="37">
        <v>0</v>
      </c>
    </row>
    <row r="67" spans="1:6" ht="41.25">
      <c r="A67" s="51" t="s">
        <v>203</v>
      </c>
      <c r="B67" s="40" t="s">
        <v>427</v>
      </c>
      <c r="C67" s="34">
        <f t="shared" si="1"/>
        <v>1462850</v>
      </c>
      <c r="D67" s="35">
        <v>1462850</v>
      </c>
      <c r="E67" s="35">
        <v>0</v>
      </c>
      <c r="F67" s="35">
        <v>0</v>
      </c>
    </row>
    <row r="68" spans="1:6" ht="27">
      <c r="A68" s="51" t="s">
        <v>204</v>
      </c>
      <c r="B68" s="40" t="s">
        <v>255</v>
      </c>
      <c r="C68" s="34">
        <f t="shared" si="1"/>
        <v>902000</v>
      </c>
      <c r="D68" s="35">
        <v>902000</v>
      </c>
      <c r="E68" s="35">
        <v>0</v>
      </c>
      <c r="F68" s="35">
        <v>0</v>
      </c>
    </row>
    <row r="69" spans="1:6" ht="72" customHeight="1">
      <c r="A69" s="32" t="s">
        <v>205</v>
      </c>
      <c r="B69" s="43" t="s">
        <v>0</v>
      </c>
      <c r="C69" s="36">
        <f t="shared" si="1"/>
        <v>12000</v>
      </c>
      <c r="D69" s="37">
        <v>12000</v>
      </c>
      <c r="E69" s="37">
        <v>0</v>
      </c>
      <c r="F69" s="37">
        <v>0</v>
      </c>
    </row>
    <row r="70" spans="1:6" ht="21.75" customHeight="1">
      <c r="A70" s="32" t="s">
        <v>206</v>
      </c>
      <c r="B70" s="43" t="s">
        <v>1</v>
      </c>
      <c r="C70" s="36">
        <f t="shared" si="1"/>
        <v>490000</v>
      </c>
      <c r="D70" s="37">
        <v>490000</v>
      </c>
      <c r="E70" s="37">
        <v>0</v>
      </c>
      <c r="F70" s="37">
        <v>0</v>
      </c>
    </row>
    <row r="71" spans="1:6" ht="80.25" customHeight="1">
      <c r="A71" s="32" t="s">
        <v>207</v>
      </c>
      <c r="B71" s="43" t="s">
        <v>428</v>
      </c>
      <c r="C71" s="36">
        <f t="shared" si="1"/>
        <v>400000</v>
      </c>
      <c r="D71" s="37">
        <v>400000</v>
      </c>
      <c r="E71" s="37">
        <v>0</v>
      </c>
      <c r="F71" s="37">
        <v>0</v>
      </c>
    </row>
    <row r="72" spans="1:6" ht="65.25" customHeight="1">
      <c r="A72" s="51" t="s">
        <v>261</v>
      </c>
      <c r="B72" s="40" t="s">
        <v>429</v>
      </c>
      <c r="C72" s="34">
        <f t="shared" si="1"/>
        <v>559350</v>
      </c>
      <c r="D72" s="35">
        <v>559350</v>
      </c>
      <c r="E72" s="35">
        <v>0</v>
      </c>
      <c r="F72" s="35">
        <v>0</v>
      </c>
    </row>
    <row r="73" spans="1:6" ht="54.75">
      <c r="A73" s="32" t="s">
        <v>262</v>
      </c>
      <c r="B73" s="43" t="s">
        <v>263</v>
      </c>
      <c r="C73" s="36">
        <f t="shared" si="1"/>
        <v>559350</v>
      </c>
      <c r="D73" s="37">
        <v>559350</v>
      </c>
      <c r="E73" s="37">
        <v>0</v>
      </c>
      <c r="F73" s="37">
        <v>0</v>
      </c>
    </row>
    <row r="74" spans="1:6" ht="13.5">
      <c r="A74" s="51" t="s">
        <v>208</v>
      </c>
      <c r="B74" s="40" t="s">
        <v>430</v>
      </c>
      <c r="C74" s="34">
        <f t="shared" si="1"/>
        <v>1500</v>
      </c>
      <c r="D74" s="35">
        <v>1500</v>
      </c>
      <c r="E74" s="35">
        <v>0</v>
      </c>
      <c r="F74" s="35">
        <v>0</v>
      </c>
    </row>
    <row r="75" spans="1:6" ht="54.75">
      <c r="A75" s="32" t="s">
        <v>209</v>
      </c>
      <c r="B75" s="43" t="s">
        <v>431</v>
      </c>
      <c r="C75" s="36">
        <f t="shared" si="1"/>
        <v>500</v>
      </c>
      <c r="D75" s="37">
        <v>500</v>
      </c>
      <c r="E75" s="37">
        <v>0</v>
      </c>
      <c r="F75" s="37">
        <v>0</v>
      </c>
    </row>
    <row r="76" spans="1:6" ht="41.25">
      <c r="A76" s="32" t="s">
        <v>210</v>
      </c>
      <c r="B76" s="43" t="s">
        <v>432</v>
      </c>
      <c r="C76" s="36">
        <f t="shared" si="1"/>
        <v>1000</v>
      </c>
      <c r="D76" s="37">
        <v>1000</v>
      </c>
      <c r="E76" s="37">
        <v>0</v>
      </c>
      <c r="F76" s="37">
        <v>0</v>
      </c>
    </row>
    <row r="77" spans="1:6" ht="13.5">
      <c r="A77" s="51" t="s">
        <v>211</v>
      </c>
      <c r="B77" s="40" t="s">
        <v>433</v>
      </c>
      <c r="C77" s="34">
        <f t="shared" si="1"/>
        <v>236181</v>
      </c>
      <c r="D77" s="35">
        <v>236181</v>
      </c>
      <c r="E77" s="35">
        <v>0</v>
      </c>
      <c r="F77" s="35">
        <v>0</v>
      </c>
    </row>
    <row r="78" spans="1:6" ht="13.5">
      <c r="A78" s="51" t="s">
        <v>212</v>
      </c>
      <c r="B78" s="40" t="s">
        <v>423</v>
      </c>
      <c r="C78" s="34">
        <f aca="true" t="shared" si="2" ref="C78:C108">D78+E78</f>
        <v>236181</v>
      </c>
      <c r="D78" s="35">
        <v>236181</v>
      </c>
      <c r="E78" s="35">
        <v>0</v>
      </c>
      <c r="F78" s="35">
        <v>0</v>
      </c>
    </row>
    <row r="79" spans="1:6" ht="13.5">
      <c r="A79" s="32" t="s">
        <v>213</v>
      </c>
      <c r="B79" s="43" t="s">
        <v>423</v>
      </c>
      <c r="C79" s="36">
        <f t="shared" si="2"/>
        <v>234981</v>
      </c>
      <c r="D79" s="37">
        <v>234981</v>
      </c>
      <c r="E79" s="37">
        <v>0</v>
      </c>
      <c r="F79" s="37">
        <v>0</v>
      </c>
    </row>
    <row r="80" spans="1:6" ht="179.25">
      <c r="A80" s="32" t="s">
        <v>214</v>
      </c>
      <c r="B80" s="43" t="s">
        <v>534</v>
      </c>
      <c r="C80" s="36">
        <f t="shared" si="2"/>
        <v>1200</v>
      </c>
      <c r="D80" s="37">
        <v>1200</v>
      </c>
      <c r="E80" s="37">
        <v>0</v>
      </c>
      <c r="F80" s="37">
        <v>0</v>
      </c>
    </row>
    <row r="81" spans="1:6" ht="27">
      <c r="A81" s="51" t="s">
        <v>215</v>
      </c>
      <c r="B81" s="40" t="s">
        <v>434</v>
      </c>
      <c r="C81" s="34">
        <f t="shared" si="2"/>
        <v>6913585</v>
      </c>
      <c r="D81" s="35">
        <v>0</v>
      </c>
      <c r="E81" s="35">
        <v>6913585</v>
      </c>
      <c r="F81" s="35">
        <v>0</v>
      </c>
    </row>
    <row r="82" spans="1:6" ht="41.25">
      <c r="A82" s="51" t="s">
        <v>216</v>
      </c>
      <c r="B82" s="40" t="s">
        <v>435</v>
      </c>
      <c r="C82" s="34">
        <f t="shared" si="2"/>
        <v>6268585</v>
      </c>
      <c r="D82" s="35">
        <v>0</v>
      </c>
      <c r="E82" s="35">
        <v>6268585</v>
      </c>
      <c r="F82" s="35">
        <v>0</v>
      </c>
    </row>
    <row r="83" spans="1:6" ht="41.25">
      <c r="A83" s="32" t="s">
        <v>217</v>
      </c>
      <c r="B83" s="43" t="s">
        <v>436</v>
      </c>
      <c r="C83" s="36">
        <f t="shared" si="2"/>
        <v>5647585</v>
      </c>
      <c r="D83" s="37">
        <v>0</v>
      </c>
      <c r="E83" s="37">
        <v>5647585</v>
      </c>
      <c r="F83" s="37">
        <v>0</v>
      </c>
    </row>
    <row r="84" spans="1:6" ht="27">
      <c r="A84" s="32" t="s">
        <v>218</v>
      </c>
      <c r="B84" s="43" t="s">
        <v>437</v>
      </c>
      <c r="C84" s="36">
        <f t="shared" si="2"/>
        <v>21000</v>
      </c>
      <c r="D84" s="37">
        <v>0</v>
      </c>
      <c r="E84" s="37">
        <v>21000</v>
      </c>
      <c r="F84" s="37">
        <v>0</v>
      </c>
    </row>
    <row r="85" spans="1:6" ht="54.75">
      <c r="A85" s="32" t="s">
        <v>61</v>
      </c>
      <c r="B85" s="43" t="s">
        <v>62</v>
      </c>
      <c r="C85" s="36">
        <f t="shared" si="2"/>
        <v>600000</v>
      </c>
      <c r="D85" s="37">
        <v>0</v>
      </c>
      <c r="E85" s="37">
        <v>600000</v>
      </c>
      <c r="F85" s="37">
        <v>0</v>
      </c>
    </row>
    <row r="86" spans="1:6" ht="27">
      <c r="A86" s="51" t="s">
        <v>219</v>
      </c>
      <c r="B86" s="40" t="s">
        <v>438</v>
      </c>
      <c r="C86" s="34">
        <f t="shared" si="2"/>
        <v>645000</v>
      </c>
      <c r="D86" s="35">
        <v>0</v>
      </c>
      <c r="E86" s="35">
        <v>645000</v>
      </c>
      <c r="F86" s="35">
        <v>0</v>
      </c>
    </row>
    <row r="87" spans="1:6" ht="13.5">
      <c r="A87" s="32" t="s">
        <v>220</v>
      </c>
      <c r="B87" s="43" t="s">
        <v>439</v>
      </c>
      <c r="C87" s="36">
        <f t="shared" si="2"/>
        <v>645000</v>
      </c>
      <c r="D87" s="37">
        <v>0</v>
      </c>
      <c r="E87" s="37">
        <v>645000</v>
      </c>
      <c r="F87" s="37">
        <v>0</v>
      </c>
    </row>
    <row r="88" spans="1:6" ht="13.5">
      <c r="A88" s="51" t="s">
        <v>221</v>
      </c>
      <c r="B88" s="40" t="s">
        <v>440</v>
      </c>
      <c r="C88" s="34">
        <f t="shared" si="2"/>
        <v>1200</v>
      </c>
      <c r="D88" s="35">
        <v>1200</v>
      </c>
      <c r="E88" s="35">
        <v>0</v>
      </c>
      <c r="F88" s="35">
        <v>0</v>
      </c>
    </row>
    <row r="89" spans="1:6" ht="27">
      <c r="A89" s="51" t="s">
        <v>222</v>
      </c>
      <c r="B89" s="40" t="s">
        <v>441</v>
      </c>
      <c r="C89" s="34">
        <f t="shared" si="2"/>
        <v>1200</v>
      </c>
      <c r="D89" s="35">
        <v>1200</v>
      </c>
      <c r="E89" s="35">
        <v>0</v>
      </c>
      <c r="F89" s="35">
        <v>0</v>
      </c>
    </row>
    <row r="90" spans="1:6" ht="96">
      <c r="A90" s="51" t="s">
        <v>223</v>
      </c>
      <c r="B90" s="40" t="s">
        <v>442</v>
      </c>
      <c r="C90" s="34">
        <f t="shared" si="2"/>
        <v>1200</v>
      </c>
      <c r="D90" s="35">
        <v>1200</v>
      </c>
      <c r="E90" s="35">
        <v>0</v>
      </c>
      <c r="F90" s="35">
        <v>0</v>
      </c>
    </row>
    <row r="91" spans="1:6" ht="82.5">
      <c r="A91" s="32" t="s">
        <v>224</v>
      </c>
      <c r="B91" s="43" t="s">
        <v>443</v>
      </c>
      <c r="C91" s="36">
        <f t="shared" si="2"/>
        <v>1200</v>
      </c>
      <c r="D91" s="37">
        <v>1200</v>
      </c>
      <c r="E91" s="37">
        <v>0</v>
      </c>
      <c r="F91" s="37">
        <v>0</v>
      </c>
    </row>
    <row r="92" spans="1:6" ht="27">
      <c r="A92" s="38"/>
      <c r="B92" s="38" t="s">
        <v>2</v>
      </c>
      <c r="C92" s="34">
        <f t="shared" si="2"/>
        <v>129937266</v>
      </c>
      <c r="D92" s="34">
        <v>122985281</v>
      </c>
      <c r="E92" s="34">
        <v>6951985</v>
      </c>
      <c r="F92" s="34">
        <v>0</v>
      </c>
    </row>
    <row r="93" spans="1:6" ht="13.5">
      <c r="A93" s="51" t="s">
        <v>225</v>
      </c>
      <c r="B93" s="40" t="s">
        <v>444</v>
      </c>
      <c r="C93" s="34">
        <f t="shared" si="2"/>
        <v>125981589</v>
      </c>
      <c r="D93" s="35">
        <v>91119257</v>
      </c>
      <c r="E93" s="35">
        <v>34862332</v>
      </c>
      <c r="F93" s="35">
        <v>0</v>
      </c>
    </row>
    <row r="94" spans="1:6" ht="13.5">
      <c r="A94" s="51" t="s">
        <v>226</v>
      </c>
      <c r="B94" s="40" t="s">
        <v>445</v>
      </c>
      <c r="C94" s="34">
        <f t="shared" si="2"/>
        <v>125981589</v>
      </c>
      <c r="D94" s="35">
        <v>91119257</v>
      </c>
      <c r="E94" s="35">
        <v>34862332</v>
      </c>
      <c r="F94" s="35">
        <v>0</v>
      </c>
    </row>
    <row r="95" spans="1:6" ht="27">
      <c r="A95" s="51" t="s">
        <v>227</v>
      </c>
      <c r="B95" s="40" t="s">
        <v>3</v>
      </c>
      <c r="C95" s="34">
        <f t="shared" si="2"/>
        <v>19907800</v>
      </c>
      <c r="D95" s="35">
        <v>19907800</v>
      </c>
      <c r="E95" s="35">
        <v>0</v>
      </c>
      <c r="F95" s="35">
        <v>0</v>
      </c>
    </row>
    <row r="96" spans="1:6" ht="13.5">
      <c r="A96" s="32" t="s">
        <v>228</v>
      </c>
      <c r="B96" s="43" t="s">
        <v>357</v>
      </c>
      <c r="C96" s="36">
        <f t="shared" si="2"/>
        <v>19907800</v>
      </c>
      <c r="D96" s="37">
        <v>19907800</v>
      </c>
      <c r="E96" s="37">
        <v>0</v>
      </c>
      <c r="F96" s="37">
        <v>0</v>
      </c>
    </row>
    <row r="97" spans="1:6" ht="27">
      <c r="A97" s="51" t="s">
        <v>273</v>
      </c>
      <c r="B97" s="40" t="s">
        <v>274</v>
      </c>
      <c r="C97" s="34">
        <f t="shared" si="2"/>
        <v>101058800</v>
      </c>
      <c r="D97" s="35">
        <v>68058800</v>
      </c>
      <c r="E97" s="35">
        <v>33000000</v>
      </c>
      <c r="F97" s="35">
        <v>0</v>
      </c>
    </row>
    <row r="98" spans="1:6" ht="69">
      <c r="A98" s="32" t="s">
        <v>493</v>
      </c>
      <c r="B98" s="43" t="s">
        <v>494</v>
      </c>
      <c r="C98" s="36">
        <f t="shared" si="2"/>
        <v>33000000</v>
      </c>
      <c r="D98" s="37">
        <v>0</v>
      </c>
      <c r="E98" s="37">
        <v>33000000</v>
      </c>
      <c r="F98" s="37">
        <v>0</v>
      </c>
    </row>
    <row r="99" spans="1:6" ht="27">
      <c r="A99" s="32" t="s">
        <v>275</v>
      </c>
      <c r="B99" s="43" t="s">
        <v>358</v>
      </c>
      <c r="C99" s="36">
        <f t="shared" si="2"/>
        <v>68058800</v>
      </c>
      <c r="D99" s="37">
        <v>68058800</v>
      </c>
      <c r="E99" s="37">
        <v>0</v>
      </c>
      <c r="F99" s="37">
        <v>0</v>
      </c>
    </row>
    <row r="100" spans="1:6" ht="27">
      <c r="A100" s="51" t="s">
        <v>276</v>
      </c>
      <c r="B100" s="40" t="s">
        <v>277</v>
      </c>
      <c r="C100" s="34">
        <f t="shared" si="2"/>
        <v>1546200</v>
      </c>
      <c r="D100" s="35">
        <v>1546200</v>
      </c>
      <c r="E100" s="35">
        <v>0</v>
      </c>
      <c r="F100" s="35">
        <v>0</v>
      </c>
    </row>
    <row r="101" spans="1:6" ht="82.5">
      <c r="A101" s="32" t="s">
        <v>278</v>
      </c>
      <c r="B101" s="43" t="s">
        <v>279</v>
      </c>
      <c r="C101" s="36">
        <f t="shared" si="2"/>
        <v>1546200</v>
      </c>
      <c r="D101" s="37">
        <v>1546200</v>
      </c>
      <c r="E101" s="37">
        <v>0</v>
      </c>
      <c r="F101" s="37">
        <v>0</v>
      </c>
    </row>
    <row r="102" spans="1:6" ht="27">
      <c r="A102" s="51" t="s">
        <v>304</v>
      </c>
      <c r="B102" s="40" t="s">
        <v>305</v>
      </c>
      <c r="C102" s="34">
        <f t="shared" si="2"/>
        <v>3468789</v>
      </c>
      <c r="D102" s="35">
        <v>1606457</v>
      </c>
      <c r="E102" s="35">
        <v>1862332</v>
      </c>
      <c r="F102" s="35">
        <v>0</v>
      </c>
    </row>
    <row r="103" spans="1:6" ht="54.75">
      <c r="A103" s="32" t="s">
        <v>306</v>
      </c>
      <c r="B103" s="43" t="s">
        <v>307</v>
      </c>
      <c r="C103" s="36">
        <f t="shared" si="2"/>
        <v>1456400</v>
      </c>
      <c r="D103" s="37">
        <v>1456400</v>
      </c>
      <c r="E103" s="37">
        <v>0</v>
      </c>
      <c r="F103" s="37">
        <v>0</v>
      </c>
    </row>
    <row r="104" spans="1:6" ht="54.75">
      <c r="A104" s="32" t="s">
        <v>500</v>
      </c>
      <c r="B104" s="43" t="s">
        <v>501</v>
      </c>
      <c r="C104" s="36">
        <f t="shared" si="2"/>
        <v>1060660</v>
      </c>
      <c r="D104" s="37">
        <v>0</v>
      </c>
      <c r="E104" s="37">
        <v>1060660</v>
      </c>
      <c r="F104" s="37">
        <v>0</v>
      </c>
    </row>
    <row r="105" spans="1:6" ht="69">
      <c r="A105" s="32" t="s">
        <v>535</v>
      </c>
      <c r="B105" s="43" t="s">
        <v>536</v>
      </c>
      <c r="C105" s="36">
        <f t="shared" si="2"/>
        <v>131031</v>
      </c>
      <c r="D105" s="37">
        <v>131031</v>
      </c>
      <c r="E105" s="37">
        <v>0</v>
      </c>
      <c r="F105" s="37">
        <v>0</v>
      </c>
    </row>
    <row r="106" spans="1:9" ht="82.5">
      <c r="A106" s="32" t="s">
        <v>537</v>
      </c>
      <c r="B106" s="43" t="s">
        <v>538</v>
      </c>
      <c r="C106" s="36">
        <f t="shared" si="2"/>
        <v>19026</v>
      </c>
      <c r="D106" s="37">
        <v>19026</v>
      </c>
      <c r="E106" s="37">
        <v>0</v>
      </c>
      <c r="F106" s="37">
        <v>0</v>
      </c>
      <c r="G106" s="8"/>
      <c r="H106" s="20"/>
      <c r="I106" s="8"/>
    </row>
    <row r="107" spans="1:6" ht="13.5">
      <c r="A107" s="32" t="s">
        <v>502</v>
      </c>
      <c r="B107" s="43" t="s">
        <v>503</v>
      </c>
      <c r="C107" s="36">
        <f t="shared" si="2"/>
        <v>801672</v>
      </c>
      <c r="D107" s="37">
        <v>0</v>
      </c>
      <c r="E107" s="37">
        <v>801672</v>
      </c>
      <c r="F107" s="37">
        <v>0</v>
      </c>
    </row>
    <row r="108" spans="1:6" ht="13.5">
      <c r="A108" s="39" t="s">
        <v>5</v>
      </c>
      <c r="B108" s="38" t="s">
        <v>4</v>
      </c>
      <c r="C108" s="34">
        <f t="shared" si="2"/>
        <v>255918855</v>
      </c>
      <c r="D108" s="34">
        <v>214104538</v>
      </c>
      <c r="E108" s="34">
        <v>41814317</v>
      </c>
      <c r="F108" s="34">
        <v>0</v>
      </c>
    </row>
    <row r="109" spans="1:6" ht="13.5">
      <c r="A109" s="127"/>
      <c r="B109" s="128"/>
      <c r="C109" s="129"/>
      <c r="D109" s="129"/>
      <c r="E109" s="129"/>
      <c r="F109" s="129"/>
    </row>
    <row r="110" spans="1:6" ht="13.5">
      <c r="A110" s="127"/>
      <c r="B110" s="128"/>
      <c r="C110" s="129"/>
      <c r="D110" s="129"/>
      <c r="E110" s="129"/>
      <c r="F110" s="129"/>
    </row>
    <row r="111" spans="1:5" ht="18">
      <c r="A111" s="28" t="s">
        <v>156</v>
      </c>
      <c r="B111" s="29"/>
      <c r="C111" s="29"/>
      <c r="D111" s="28" t="s">
        <v>157</v>
      </c>
      <c r="E111" s="29"/>
    </row>
  </sheetData>
  <sheetProtection/>
  <mergeCells count="8">
    <mergeCell ref="A7:F7"/>
    <mergeCell ref="C10:C12"/>
    <mergeCell ref="B10:B12"/>
    <mergeCell ref="A10:A12"/>
    <mergeCell ref="F11:F12"/>
    <mergeCell ref="E11:E12"/>
    <mergeCell ref="E10:F10"/>
    <mergeCell ref="D10:D12"/>
  </mergeCells>
  <printOptions horizontalCentered="1"/>
  <pageMargins left="1.1811023622047245" right="0.3937007874015748" top="0.7874015748031497" bottom="0.7874015748031497" header="0" footer="0"/>
  <pageSetup fitToHeight="500" horizontalDpi="600" verticalDpi="600" orientation="portrait" paperSize="9" scale="72" r:id="rId1"/>
  <rowBreaks count="1" manualBreakCount="1">
    <brk id="99" max="5" man="1"/>
  </rowBreaks>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view="pageBreakPreview" zoomScaleSheetLayoutView="100" zoomScalePageLayoutView="0" workbookViewId="0" topLeftCell="A22">
      <selection activeCell="B37" sqref="B37"/>
    </sheetView>
  </sheetViews>
  <sheetFormatPr defaultColWidth="9.00390625" defaultRowHeight="12.75"/>
  <cols>
    <col min="1" max="1" width="11.625" style="0" customWidth="1"/>
    <col min="2" max="2" width="55.875" style="0" bestFit="1" customWidth="1"/>
    <col min="3" max="3" width="15.00390625" style="0" customWidth="1"/>
    <col min="4" max="4" width="15.875" style="0" customWidth="1"/>
    <col min="5" max="5" width="14.375" style="0" customWidth="1"/>
    <col min="6" max="6" width="17.125" style="0" customWidth="1"/>
  </cols>
  <sheetData>
    <row r="1" s="8" customFormat="1" ht="18">
      <c r="C1" s="8" t="s">
        <v>9</v>
      </c>
    </row>
    <row r="2" s="8" customFormat="1" ht="18">
      <c r="C2" s="10" t="s">
        <v>236</v>
      </c>
    </row>
    <row r="3" s="8" customFormat="1" ht="18">
      <c r="C3" s="10" t="s">
        <v>360</v>
      </c>
    </row>
    <row r="4" s="8" customFormat="1" ht="18">
      <c r="C4" s="10" t="s">
        <v>359</v>
      </c>
    </row>
    <row r="5" s="8" customFormat="1" ht="18">
      <c r="C5" s="10" t="s">
        <v>550</v>
      </c>
    </row>
    <row r="6" s="8" customFormat="1" ht="18"/>
    <row r="7" spans="1:7" s="8" customFormat="1" ht="18">
      <c r="A7" s="135" t="s">
        <v>10</v>
      </c>
      <c r="B7" s="135"/>
      <c r="C7" s="135"/>
      <c r="D7" s="135"/>
      <c r="E7" s="135"/>
      <c r="F7" s="135"/>
      <c r="G7" s="135"/>
    </row>
    <row r="8" spans="1:7" s="8" customFormat="1" ht="18">
      <c r="A8" s="135" t="s">
        <v>461</v>
      </c>
      <c r="B8" s="135"/>
      <c r="C8" s="135"/>
      <c r="D8" s="135"/>
      <c r="E8" s="135"/>
      <c r="F8" s="135"/>
      <c r="G8" s="135"/>
    </row>
    <row r="9" s="8" customFormat="1" ht="18">
      <c r="A9" s="125" t="s">
        <v>6</v>
      </c>
    </row>
    <row r="10" spans="1:6" s="8" customFormat="1" ht="18">
      <c r="A10" s="8" t="s">
        <v>7</v>
      </c>
      <c r="F10" s="9" t="s">
        <v>237</v>
      </c>
    </row>
    <row r="11" spans="1:6" ht="12.75" customHeight="1">
      <c r="A11" s="134" t="s">
        <v>238</v>
      </c>
      <c r="B11" s="134" t="s">
        <v>11</v>
      </c>
      <c r="C11" s="133" t="s">
        <v>240</v>
      </c>
      <c r="D11" s="134" t="s">
        <v>241</v>
      </c>
      <c r="E11" s="134" t="s">
        <v>242</v>
      </c>
      <c r="F11" s="134"/>
    </row>
    <row r="12" spans="1:6" ht="12.75" customHeight="1">
      <c r="A12" s="134"/>
      <c r="B12" s="134"/>
      <c r="C12" s="134"/>
      <c r="D12" s="134"/>
      <c r="E12" s="134" t="s">
        <v>243</v>
      </c>
      <c r="F12" s="134" t="s">
        <v>244</v>
      </c>
    </row>
    <row r="13" spans="1:6" ht="31.5" customHeight="1">
      <c r="A13" s="134"/>
      <c r="B13" s="134"/>
      <c r="C13" s="134"/>
      <c r="D13" s="134"/>
      <c r="E13" s="134"/>
      <c r="F13" s="134"/>
    </row>
    <row r="14" spans="1:6" ht="13.5">
      <c r="A14" s="32">
        <v>1</v>
      </c>
      <c r="B14" s="32">
        <v>2</v>
      </c>
      <c r="C14" s="33">
        <v>3</v>
      </c>
      <c r="D14" s="32">
        <v>4</v>
      </c>
      <c r="E14" s="32">
        <v>5</v>
      </c>
      <c r="F14" s="32">
        <v>6</v>
      </c>
    </row>
    <row r="15" spans="1:6" ht="13.5">
      <c r="A15" s="136" t="s">
        <v>12</v>
      </c>
      <c r="B15" s="137"/>
      <c r="C15" s="137"/>
      <c r="D15" s="137"/>
      <c r="E15" s="137"/>
      <c r="F15" s="138"/>
    </row>
    <row r="16" spans="1:6" ht="13.5">
      <c r="A16" s="85" t="s">
        <v>147</v>
      </c>
      <c r="B16" s="100" t="s">
        <v>13</v>
      </c>
      <c r="C16" s="34">
        <v>11185172</v>
      </c>
      <c r="D16" s="35">
        <v>-344350</v>
      </c>
      <c r="E16" s="35">
        <v>11529522</v>
      </c>
      <c r="F16" s="35">
        <v>11529522</v>
      </c>
    </row>
    <row r="17" spans="1:6" ht="13.5">
      <c r="A17" s="85" t="s">
        <v>337</v>
      </c>
      <c r="B17" s="100" t="s">
        <v>338</v>
      </c>
      <c r="C17" s="34">
        <v>0</v>
      </c>
      <c r="D17" s="35">
        <v>0</v>
      </c>
      <c r="E17" s="35">
        <v>0</v>
      </c>
      <c r="F17" s="35">
        <v>0</v>
      </c>
    </row>
    <row r="18" spans="1:6" ht="27">
      <c r="A18" s="85" t="s">
        <v>339</v>
      </c>
      <c r="B18" s="100" t="s">
        <v>340</v>
      </c>
      <c r="C18" s="34">
        <v>0</v>
      </c>
      <c r="D18" s="35">
        <v>0</v>
      </c>
      <c r="E18" s="35">
        <v>0</v>
      </c>
      <c r="F18" s="35">
        <v>0</v>
      </c>
    </row>
    <row r="19" spans="1:6" ht="13.5">
      <c r="A19" s="47" t="s">
        <v>341</v>
      </c>
      <c r="B19" s="101" t="s">
        <v>342</v>
      </c>
      <c r="C19" s="36">
        <v>8373769.7</v>
      </c>
      <c r="D19" s="37">
        <v>8373769.7</v>
      </c>
      <c r="E19" s="37">
        <v>0</v>
      </c>
      <c r="F19" s="37">
        <v>0</v>
      </c>
    </row>
    <row r="20" spans="1:6" ht="13.5">
      <c r="A20" s="47" t="s">
        <v>343</v>
      </c>
      <c r="B20" s="101" t="s">
        <v>344</v>
      </c>
      <c r="C20" s="36">
        <v>-8373769.7</v>
      </c>
      <c r="D20" s="37">
        <v>-8373769.7</v>
      </c>
      <c r="E20" s="37">
        <v>0</v>
      </c>
      <c r="F20" s="37">
        <v>0</v>
      </c>
    </row>
    <row r="21" spans="1:6" ht="27">
      <c r="A21" s="85" t="s">
        <v>148</v>
      </c>
      <c r="B21" s="100" t="s">
        <v>14</v>
      </c>
      <c r="C21" s="34">
        <v>11185172</v>
      </c>
      <c r="D21" s="35">
        <v>-344350</v>
      </c>
      <c r="E21" s="35">
        <v>11529522</v>
      </c>
      <c r="F21" s="35">
        <v>11529522</v>
      </c>
    </row>
    <row r="22" spans="1:6" ht="13.5">
      <c r="A22" s="47" t="s">
        <v>353</v>
      </c>
      <c r="B22" s="101" t="s">
        <v>354</v>
      </c>
      <c r="C22" s="36">
        <v>21381448.3</v>
      </c>
      <c r="D22" s="37">
        <v>21381448.3</v>
      </c>
      <c r="E22" s="37">
        <v>0</v>
      </c>
      <c r="F22" s="37">
        <v>0</v>
      </c>
    </row>
    <row r="23" spans="1:6" ht="13.5">
      <c r="A23" s="47" t="s">
        <v>345</v>
      </c>
      <c r="B23" s="101" t="s">
        <v>346</v>
      </c>
      <c r="C23" s="36">
        <v>10196276.3</v>
      </c>
      <c r="D23" s="37">
        <v>10196276.3</v>
      </c>
      <c r="E23" s="37">
        <v>0</v>
      </c>
      <c r="F23" s="37">
        <v>0</v>
      </c>
    </row>
    <row r="24" spans="1:6" ht="27">
      <c r="A24" s="47" t="s">
        <v>149</v>
      </c>
      <c r="B24" s="101" t="s">
        <v>15</v>
      </c>
      <c r="C24" s="36">
        <v>0</v>
      </c>
      <c r="D24" s="37">
        <v>-11529522</v>
      </c>
      <c r="E24" s="37">
        <v>11529522</v>
      </c>
      <c r="F24" s="37">
        <v>11529522</v>
      </c>
    </row>
    <row r="25" spans="1:6" ht="13.5">
      <c r="A25" s="102" t="s">
        <v>5</v>
      </c>
      <c r="B25" s="103" t="s">
        <v>16</v>
      </c>
      <c r="C25" s="104">
        <v>11185172</v>
      </c>
      <c r="D25" s="104">
        <v>-344350</v>
      </c>
      <c r="E25" s="104">
        <v>11529522</v>
      </c>
      <c r="F25" s="104">
        <v>11529522</v>
      </c>
    </row>
    <row r="26" spans="1:6" ht="13.5">
      <c r="A26" s="136" t="s">
        <v>150</v>
      </c>
      <c r="B26" s="137"/>
      <c r="C26" s="137"/>
      <c r="D26" s="137"/>
      <c r="E26" s="137"/>
      <c r="F26" s="138"/>
    </row>
    <row r="27" spans="1:6" ht="13.5">
      <c r="A27" s="85" t="s">
        <v>151</v>
      </c>
      <c r="B27" s="100" t="s">
        <v>17</v>
      </c>
      <c r="C27" s="34">
        <v>11185172</v>
      </c>
      <c r="D27" s="35">
        <v>-344350</v>
      </c>
      <c r="E27" s="35">
        <v>11529522</v>
      </c>
      <c r="F27" s="35">
        <v>11529522</v>
      </c>
    </row>
    <row r="28" spans="1:6" ht="13.5">
      <c r="A28" s="85" t="s">
        <v>152</v>
      </c>
      <c r="B28" s="100" t="s">
        <v>18</v>
      </c>
      <c r="C28" s="34">
        <v>11185172</v>
      </c>
      <c r="D28" s="35">
        <v>-344350</v>
      </c>
      <c r="E28" s="35">
        <v>11529522</v>
      </c>
      <c r="F28" s="35">
        <v>11529522</v>
      </c>
    </row>
    <row r="29" spans="1:6" ht="13.5">
      <c r="A29" s="47" t="s">
        <v>355</v>
      </c>
      <c r="B29" s="101" t="s">
        <v>354</v>
      </c>
      <c r="C29" s="36">
        <v>21381448.3</v>
      </c>
      <c r="D29" s="37">
        <v>21381448.3</v>
      </c>
      <c r="E29" s="37">
        <v>0</v>
      </c>
      <c r="F29" s="37">
        <v>0</v>
      </c>
    </row>
    <row r="30" spans="1:6" ht="13.5">
      <c r="A30" s="47" t="s">
        <v>347</v>
      </c>
      <c r="B30" s="101" t="s">
        <v>346</v>
      </c>
      <c r="C30" s="36">
        <v>10196276.3</v>
      </c>
      <c r="D30" s="37">
        <v>10196276.3</v>
      </c>
      <c r="E30" s="37">
        <v>0</v>
      </c>
      <c r="F30" s="37">
        <v>0</v>
      </c>
    </row>
    <row r="31" spans="1:6" ht="27">
      <c r="A31" s="47" t="s">
        <v>153</v>
      </c>
      <c r="B31" s="101" t="s">
        <v>15</v>
      </c>
      <c r="C31" s="36">
        <v>0</v>
      </c>
      <c r="D31" s="37">
        <v>-11529522</v>
      </c>
      <c r="E31" s="37">
        <v>11529522</v>
      </c>
      <c r="F31" s="37">
        <v>11529522</v>
      </c>
    </row>
    <row r="32" spans="1:6" ht="27">
      <c r="A32" s="47" t="s">
        <v>348</v>
      </c>
      <c r="B32" s="101" t="s">
        <v>340</v>
      </c>
      <c r="C32" s="36">
        <v>0</v>
      </c>
      <c r="D32" s="37">
        <v>0</v>
      </c>
      <c r="E32" s="37">
        <v>0</v>
      </c>
      <c r="F32" s="37">
        <v>0</v>
      </c>
    </row>
    <row r="33" spans="1:6" ht="13.5">
      <c r="A33" s="102" t="s">
        <v>5</v>
      </c>
      <c r="B33" s="103" t="s">
        <v>16</v>
      </c>
      <c r="C33" s="104">
        <v>11185172</v>
      </c>
      <c r="D33" s="104">
        <v>-344350</v>
      </c>
      <c r="E33" s="104">
        <v>11529522</v>
      </c>
      <c r="F33" s="104">
        <v>11529522</v>
      </c>
    </row>
    <row r="34" spans="1:6" s="98" customFormat="1" ht="11.25" customHeight="1">
      <c r="A34" s="95"/>
      <c r="B34" s="96"/>
      <c r="C34" s="97"/>
      <c r="D34" s="97"/>
      <c r="E34" s="97"/>
      <c r="F34" s="97"/>
    </row>
    <row r="35" spans="1:6" s="98" customFormat="1" ht="12.75">
      <c r="A35" s="95"/>
      <c r="B35" s="96"/>
      <c r="C35" s="97"/>
      <c r="D35" s="97"/>
      <c r="E35" s="97"/>
      <c r="F35" s="97"/>
    </row>
    <row r="36" spans="1:5" ht="18">
      <c r="A36" s="28" t="s">
        <v>156</v>
      </c>
      <c r="B36" s="29"/>
      <c r="C36" s="29"/>
      <c r="D36" s="28" t="s">
        <v>157</v>
      </c>
      <c r="E36" s="29"/>
    </row>
  </sheetData>
  <sheetProtection/>
  <mergeCells count="11">
    <mergeCell ref="E11:F11"/>
    <mergeCell ref="E12:E13"/>
    <mergeCell ref="F12:F13"/>
    <mergeCell ref="A8:G8"/>
    <mergeCell ref="A26:F26"/>
    <mergeCell ref="A7:G7"/>
    <mergeCell ref="A15:F15"/>
    <mergeCell ref="A11:A13"/>
    <mergeCell ref="B11:B13"/>
    <mergeCell ref="C11:C13"/>
    <mergeCell ref="D11:D13"/>
  </mergeCells>
  <printOptions horizontalCentered="1"/>
  <pageMargins left="0.7874015748031497" right="0.7874015748031497" top="1.1811023622047245" bottom="0.3937007874015748" header="0.7874015748031497" footer="0"/>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P71"/>
  <sheetViews>
    <sheetView view="pageBreakPreview" zoomScaleSheetLayoutView="100" zoomScalePageLayoutView="0" workbookViewId="0" topLeftCell="E1">
      <selection activeCell="H3" sqref="H3"/>
    </sheetView>
  </sheetViews>
  <sheetFormatPr defaultColWidth="9.00390625" defaultRowHeight="12.75"/>
  <cols>
    <col min="1" max="1" width="15.625" style="0" customWidth="1"/>
    <col min="2" max="2" width="16.625" style="0" customWidth="1"/>
    <col min="3" max="3" width="15.875" style="0" customWidth="1"/>
    <col min="4" max="4" width="42.875" style="0" customWidth="1"/>
    <col min="5" max="7" width="17.00390625" style="0" customWidth="1"/>
    <col min="8" max="8" width="16.375" style="0" customWidth="1"/>
    <col min="9" max="9" width="15.00390625" style="0" customWidth="1"/>
    <col min="10" max="11" width="16.375" style="0" customWidth="1"/>
    <col min="12" max="12" width="15.50390625" style="0" customWidth="1"/>
    <col min="13" max="13" width="14.625" style="0" customWidth="1"/>
    <col min="14" max="14" width="15.50390625" style="0" customWidth="1"/>
    <col min="15" max="16" width="16.875" style="0" customWidth="1"/>
  </cols>
  <sheetData>
    <row r="1" s="8" customFormat="1" ht="18">
      <c r="M1" s="8" t="s">
        <v>8</v>
      </c>
    </row>
    <row r="2" s="8" customFormat="1" ht="18">
      <c r="M2" s="10" t="s">
        <v>236</v>
      </c>
    </row>
    <row r="3" s="8" customFormat="1" ht="18">
      <c r="M3" s="10" t="s">
        <v>360</v>
      </c>
    </row>
    <row r="4" s="8" customFormat="1" ht="18">
      <c r="M4" s="10" t="s">
        <v>359</v>
      </c>
    </row>
    <row r="5" s="8" customFormat="1" ht="18">
      <c r="M5" s="10" t="s">
        <v>550</v>
      </c>
    </row>
    <row r="6" s="8" customFormat="1" ht="18"/>
    <row r="7" spans="1:16" s="8" customFormat="1" ht="18">
      <c r="A7" s="131" t="s">
        <v>19</v>
      </c>
      <c r="B7" s="132"/>
      <c r="C7" s="132"/>
      <c r="D7" s="132"/>
      <c r="E7" s="132"/>
      <c r="F7" s="132"/>
      <c r="G7" s="132"/>
      <c r="H7" s="132"/>
      <c r="I7" s="132"/>
      <c r="J7" s="132"/>
      <c r="K7" s="132"/>
      <c r="L7" s="132"/>
      <c r="M7" s="132"/>
      <c r="N7" s="132"/>
      <c r="O7" s="132"/>
      <c r="P7" s="132"/>
    </row>
    <row r="8" spans="1:16" s="8" customFormat="1" ht="18">
      <c r="A8" s="131" t="s">
        <v>446</v>
      </c>
      <c r="B8" s="132"/>
      <c r="C8" s="132"/>
      <c r="D8" s="132"/>
      <c r="E8" s="132"/>
      <c r="F8" s="132"/>
      <c r="G8" s="132"/>
      <c r="H8" s="132"/>
      <c r="I8" s="132"/>
      <c r="J8" s="132"/>
      <c r="K8" s="132"/>
      <c r="L8" s="132"/>
      <c r="M8" s="132"/>
      <c r="N8" s="132"/>
      <c r="O8" s="132"/>
      <c r="P8" s="132"/>
    </row>
    <row r="9" s="8" customFormat="1" ht="18">
      <c r="A9" s="125" t="s">
        <v>6</v>
      </c>
    </row>
    <row r="10" spans="1:16" s="8" customFormat="1" ht="18">
      <c r="A10" s="8" t="s">
        <v>7</v>
      </c>
      <c r="P10" s="9" t="s">
        <v>20</v>
      </c>
    </row>
    <row r="11" spans="1:16" ht="12.75" customHeight="1">
      <c r="A11" s="134" t="s">
        <v>21</v>
      </c>
      <c r="B11" s="134" t="s">
        <v>22</v>
      </c>
      <c r="C11" s="134" t="s">
        <v>23</v>
      </c>
      <c r="D11" s="134" t="s">
        <v>24</v>
      </c>
      <c r="E11" s="134" t="s">
        <v>241</v>
      </c>
      <c r="F11" s="134"/>
      <c r="G11" s="134"/>
      <c r="H11" s="134"/>
      <c r="I11" s="134"/>
      <c r="J11" s="134" t="s">
        <v>242</v>
      </c>
      <c r="K11" s="134"/>
      <c r="L11" s="134"/>
      <c r="M11" s="134"/>
      <c r="N11" s="134"/>
      <c r="O11" s="134"/>
      <c r="P11" s="133" t="s">
        <v>146</v>
      </c>
    </row>
    <row r="12" spans="1:16" ht="12.75" customHeight="1">
      <c r="A12" s="134"/>
      <c r="B12" s="134"/>
      <c r="C12" s="134"/>
      <c r="D12" s="134"/>
      <c r="E12" s="133" t="s">
        <v>243</v>
      </c>
      <c r="F12" s="134" t="s">
        <v>25</v>
      </c>
      <c r="G12" s="134" t="s">
        <v>26</v>
      </c>
      <c r="H12" s="134"/>
      <c r="I12" s="134" t="s">
        <v>27</v>
      </c>
      <c r="J12" s="133" t="s">
        <v>243</v>
      </c>
      <c r="K12" s="134" t="s">
        <v>244</v>
      </c>
      <c r="L12" s="134" t="s">
        <v>25</v>
      </c>
      <c r="M12" s="134" t="s">
        <v>26</v>
      </c>
      <c r="N12" s="134"/>
      <c r="O12" s="134" t="s">
        <v>27</v>
      </c>
      <c r="P12" s="134"/>
    </row>
    <row r="13" spans="1:16" ht="12.75" customHeight="1">
      <c r="A13" s="134"/>
      <c r="B13" s="134"/>
      <c r="C13" s="134"/>
      <c r="D13" s="134"/>
      <c r="E13" s="134"/>
      <c r="F13" s="134"/>
      <c r="G13" s="134" t="s">
        <v>28</v>
      </c>
      <c r="H13" s="134" t="s">
        <v>29</v>
      </c>
      <c r="I13" s="134"/>
      <c r="J13" s="134"/>
      <c r="K13" s="134"/>
      <c r="L13" s="134"/>
      <c r="M13" s="134" t="s">
        <v>28</v>
      </c>
      <c r="N13" s="134" t="s">
        <v>29</v>
      </c>
      <c r="O13" s="134"/>
      <c r="P13" s="134"/>
    </row>
    <row r="14" spans="1:16" ht="73.5" customHeight="1">
      <c r="A14" s="134"/>
      <c r="B14" s="134"/>
      <c r="C14" s="134"/>
      <c r="D14" s="134"/>
      <c r="E14" s="134"/>
      <c r="F14" s="134"/>
      <c r="G14" s="134"/>
      <c r="H14" s="134"/>
      <c r="I14" s="134"/>
      <c r="J14" s="134"/>
      <c r="K14" s="134"/>
      <c r="L14" s="134"/>
      <c r="M14" s="134"/>
      <c r="N14" s="134"/>
      <c r="O14" s="134"/>
      <c r="P14" s="134"/>
    </row>
    <row r="15" spans="1:16" ht="13.5">
      <c r="A15" s="32">
        <v>1</v>
      </c>
      <c r="B15" s="32">
        <v>2</v>
      </c>
      <c r="C15" s="32">
        <v>3</v>
      </c>
      <c r="D15" s="32">
        <v>4</v>
      </c>
      <c r="E15" s="33">
        <v>5</v>
      </c>
      <c r="F15" s="32">
        <v>6</v>
      </c>
      <c r="G15" s="32">
        <v>7</v>
      </c>
      <c r="H15" s="32">
        <v>8</v>
      </c>
      <c r="I15" s="32">
        <v>9</v>
      </c>
      <c r="J15" s="33">
        <v>10</v>
      </c>
      <c r="K15" s="32">
        <v>11</v>
      </c>
      <c r="L15" s="32">
        <v>12</v>
      </c>
      <c r="M15" s="32">
        <v>13</v>
      </c>
      <c r="N15" s="32">
        <v>14</v>
      </c>
      <c r="O15" s="32">
        <v>15</v>
      </c>
      <c r="P15" s="33">
        <v>16</v>
      </c>
    </row>
    <row r="16" spans="1:16" ht="13.5">
      <c r="A16" s="51" t="s">
        <v>280</v>
      </c>
      <c r="B16" s="51" t="s">
        <v>281</v>
      </c>
      <c r="C16" s="51" t="s">
        <v>281</v>
      </c>
      <c r="D16" s="40" t="s">
        <v>282</v>
      </c>
      <c r="E16" s="41">
        <v>62787695</v>
      </c>
      <c r="F16" s="42">
        <v>55513413</v>
      </c>
      <c r="G16" s="42">
        <v>34707910</v>
      </c>
      <c r="H16" s="42">
        <v>2172232</v>
      </c>
      <c r="I16" s="42">
        <v>7274282</v>
      </c>
      <c r="J16" s="41">
        <v>4616351</v>
      </c>
      <c r="K16" s="42">
        <v>3435381</v>
      </c>
      <c r="L16" s="42">
        <v>1150970</v>
      </c>
      <c r="M16" s="42">
        <v>16500</v>
      </c>
      <c r="N16" s="42">
        <v>214340</v>
      </c>
      <c r="O16" s="42">
        <v>3465381</v>
      </c>
      <c r="P16" s="41">
        <f aca="true" t="shared" si="0" ref="P16:P47">E16+J16</f>
        <v>67404046</v>
      </c>
    </row>
    <row r="17" spans="1:16" ht="13.5">
      <c r="A17" s="51" t="s">
        <v>283</v>
      </c>
      <c r="B17" s="51" t="s">
        <v>281</v>
      </c>
      <c r="C17" s="51" t="s">
        <v>281</v>
      </c>
      <c r="D17" s="40" t="s">
        <v>282</v>
      </c>
      <c r="E17" s="41">
        <v>62787695</v>
      </c>
      <c r="F17" s="42">
        <v>55513413</v>
      </c>
      <c r="G17" s="42">
        <v>34707910</v>
      </c>
      <c r="H17" s="42">
        <v>2172232</v>
      </c>
      <c r="I17" s="42">
        <v>7274282</v>
      </c>
      <c r="J17" s="41">
        <v>4616351</v>
      </c>
      <c r="K17" s="42">
        <v>3435381</v>
      </c>
      <c r="L17" s="42">
        <v>1150970</v>
      </c>
      <c r="M17" s="42">
        <v>16500</v>
      </c>
      <c r="N17" s="42">
        <v>214340</v>
      </c>
      <c r="O17" s="42">
        <v>3465381</v>
      </c>
      <c r="P17" s="41">
        <f t="shared" si="0"/>
        <v>67404046</v>
      </c>
    </row>
    <row r="18" spans="1:16" ht="69">
      <c r="A18" s="32" t="s">
        <v>30</v>
      </c>
      <c r="B18" s="32" t="s">
        <v>31</v>
      </c>
      <c r="C18" s="32" t="s">
        <v>32</v>
      </c>
      <c r="D18" s="43" t="s">
        <v>33</v>
      </c>
      <c r="E18" s="44">
        <v>28908690</v>
      </c>
      <c r="F18" s="45">
        <v>28908690</v>
      </c>
      <c r="G18" s="45">
        <v>21963800</v>
      </c>
      <c r="H18" s="45">
        <v>2061200</v>
      </c>
      <c r="I18" s="45">
        <v>0</v>
      </c>
      <c r="J18" s="44">
        <v>674000</v>
      </c>
      <c r="K18" s="45">
        <v>74000</v>
      </c>
      <c r="L18" s="45">
        <v>600000</v>
      </c>
      <c r="M18" s="45">
        <v>0</v>
      </c>
      <c r="N18" s="45">
        <v>0</v>
      </c>
      <c r="O18" s="45">
        <v>74000</v>
      </c>
      <c r="P18" s="44">
        <f t="shared" si="0"/>
        <v>29582690</v>
      </c>
    </row>
    <row r="19" spans="1:16" ht="27">
      <c r="A19" s="32" t="s">
        <v>34</v>
      </c>
      <c r="B19" s="32" t="s">
        <v>35</v>
      </c>
      <c r="C19" s="32" t="s">
        <v>36</v>
      </c>
      <c r="D19" s="43" t="s">
        <v>37</v>
      </c>
      <c r="E19" s="44">
        <v>416030</v>
      </c>
      <c r="F19" s="45">
        <v>416030</v>
      </c>
      <c r="G19" s="45">
        <v>0</v>
      </c>
      <c r="H19" s="45">
        <v>0</v>
      </c>
      <c r="I19" s="45">
        <v>0</v>
      </c>
      <c r="J19" s="44">
        <v>0</v>
      </c>
      <c r="K19" s="45">
        <v>0</v>
      </c>
      <c r="L19" s="45">
        <v>0</v>
      </c>
      <c r="M19" s="45">
        <v>0</v>
      </c>
      <c r="N19" s="45">
        <v>0</v>
      </c>
      <c r="O19" s="45">
        <v>0</v>
      </c>
      <c r="P19" s="44">
        <f t="shared" si="0"/>
        <v>416030</v>
      </c>
    </row>
    <row r="20" spans="1:16" ht="27">
      <c r="A20" s="32" t="s">
        <v>38</v>
      </c>
      <c r="B20" s="32" t="s">
        <v>39</v>
      </c>
      <c r="C20" s="32" t="s">
        <v>40</v>
      </c>
      <c r="D20" s="43" t="s">
        <v>41</v>
      </c>
      <c r="E20" s="44">
        <v>5393371</v>
      </c>
      <c r="F20" s="45">
        <v>5393371</v>
      </c>
      <c r="G20" s="45">
        <v>0</v>
      </c>
      <c r="H20" s="45">
        <v>0</v>
      </c>
      <c r="I20" s="45">
        <v>0</v>
      </c>
      <c r="J20" s="44">
        <v>0</v>
      </c>
      <c r="K20" s="45">
        <v>0</v>
      </c>
      <c r="L20" s="45">
        <v>0</v>
      </c>
      <c r="M20" s="45">
        <v>0</v>
      </c>
      <c r="N20" s="45">
        <v>0</v>
      </c>
      <c r="O20" s="45">
        <v>0</v>
      </c>
      <c r="P20" s="44">
        <f t="shared" si="0"/>
        <v>5393371</v>
      </c>
    </row>
    <row r="21" spans="1:16" ht="41.25">
      <c r="A21" s="32" t="s">
        <v>42</v>
      </c>
      <c r="B21" s="32" t="s">
        <v>43</v>
      </c>
      <c r="C21" s="32" t="s">
        <v>44</v>
      </c>
      <c r="D21" s="43" t="s">
        <v>45</v>
      </c>
      <c r="E21" s="44">
        <v>2882050</v>
      </c>
      <c r="F21" s="45">
        <v>2882050</v>
      </c>
      <c r="G21" s="45">
        <v>0</v>
      </c>
      <c r="H21" s="45">
        <v>0</v>
      </c>
      <c r="I21" s="45">
        <v>0</v>
      </c>
      <c r="J21" s="44">
        <v>0</v>
      </c>
      <c r="K21" s="45">
        <v>0</v>
      </c>
      <c r="L21" s="45">
        <v>0</v>
      </c>
      <c r="M21" s="45">
        <v>0</v>
      </c>
      <c r="N21" s="45">
        <v>0</v>
      </c>
      <c r="O21" s="45">
        <v>0</v>
      </c>
      <c r="P21" s="44">
        <f t="shared" si="0"/>
        <v>2882050</v>
      </c>
    </row>
    <row r="22" spans="1:16" ht="41.25">
      <c r="A22" s="32" t="s">
        <v>46</v>
      </c>
      <c r="B22" s="32" t="s">
        <v>47</v>
      </c>
      <c r="C22" s="32" t="s">
        <v>48</v>
      </c>
      <c r="D22" s="43" t="s">
        <v>49</v>
      </c>
      <c r="E22" s="44">
        <v>50000</v>
      </c>
      <c r="F22" s="45">
        <v>50000</v>
      </c>
      <c r="G22" s="45">
        <v>0</v>
      </c>
      <c r="H22" s="45">
        <v>0</v>
      </c>
      <c r="I22" s="45">
        <v>0</v>
      </c>
      <c r="J22" s="44">
        <v>0</v>
      </c>
      <c r="K22" s="45">
        <v>0</v>
      </c>
      <c r="L22" s="45">
        <v>0</v>
      </c>
      <c r="M22" s="45">
        <v>0</v>
      </c>
      <c r="N22" s="45">
        <v>0</v>
      </c>
      <c r="O22" s="45">
        <v>0</v>
      </c>
      <c r="P22" s="44">
        <f t="shared" si="0"/>
        <v>50000</v>
      </c>
    </row>
    <row r="23" spans="1:16" ht="54.75">
      <c r="A23" s="32" t="s">
        <v>50</v>
      </c>
      <c r="B23" s="32" t="s">
        <v>51</v>
      </c>
      <c r="C23" s="32" t="s">
        <v>52</v>
      </c>
      <c r="D23" s="43" t="s">
        <v>53</v>
      </c>
      <c r="E23" s="44">
        <v>12720151</v>
      </c>
      <c r="F23" s="45">
        <v>12720151</v>
      </c>
      <c r="G23" s="45">
        <v>10475170</v>
      </c>
      <c r="H23" s="45">
        <v>101032</v>
      </c>
      <c r="I23" s="45">
        <v>0</v>
      </c>
      <c r="J23" s="44">
        <v>542570</v>
      </c>
      <c r="K23" s="45">
        <v>0</v>
      </c>
      <c r="L23" s="45">
        <v>512570</v>
      </c>
      <c r="M23" s="45">
        <v>16500</v>
      </c>
      <c r="N23" s="45">
        <v>214340</v>
      </c>
      <c r="O23" s="45">
        <v>30000</v>
      </c>
      <c r="P23" s="44">
        <f t="shared" si="0"/>
        <v>13262721</v>
      </c>
    </row>
    <row r="24" spans="1:16" ht="82.5">
      <c r="A24" s="32" t="s">
        <v>447</v>
      </c>
      <c r="B24" s="32" t="s">
        <v>448</v>
      </c>
      <c r="C24" s="32" t="s">
        <v>79</v>
      </c>
      <c r="D24" s="43" t="s">
        <v>449</v>
      </c>
      <c r="E24" s="44">
        <v>472000</v>
      </c>
      <c r="F24" s="45">
        <v>472000</v>
      </c>
      <c r="G24" s="45">
        <v>0</v>
      </c>
      <c r="H24" s="45">
        <v>0</v>
      </c>
      <c r="I24" s="45">
        <v>0</v>
      </c>
      <c r="J24" s="44">
        <v>0</v>
      </c>
      <c r="K24" s="45">
        <v>0</v>
      </c>
      <c r="L24" s="45">
        <v>0</v>
      </c>
      <c r="M24" s="45">
        <v>0</v>
      </c>
      <c r="N24" s="45">
        <v>0</v>
      </c>
      <c r="O24" s="45">
        <v>0</v>
      </c>
      <c r="P24" s="44">
        <f t="shared" si="0"/>
        <v>472000</v>
      </c>
    </row>
    <row r="25" spans="1:16" ht="27">
      <c r="A25" s="32" t="s">
        <v>54</v>
      </c>
      <c r="B25" s="32" t="s">
        <v>55</v>
      </c>
      <c r="C25" s="32" t="s">
        <v>56</v>
      </c>
      <c r="D25" s="43" t="s">
        <v>57</v>
      </c>
      <c r="E25" s="44">
        <v>1563920</v>
      </c>
      <c r="F25" s="45">
        <v>1563920</v>
      </c>
      <c r="G25" s="45">
        <v>0</v>
      </c>
      <c r="H25" s="45">
        <v>0</v>
      </c>
      <c r="I25" s="45">
        <v>0</v>
      </c>
      <c r="J25" s="44">
        <v>0</v>
      </c>
      <c r="K25" s="45">
        <v>0</v>
      </c>
      <c r="L25" s="45">
        <v>0</v>
      </c>
      <c r="M25" s="45">
        <v>0</v>
      </c>
      <c r="N25" s="45">
        <v>0</v>
      </c>
      <c r="O25" s="45">
        <v>0</v>
      </c>
      <c r="P25" s="44">
        <f t="shared" si="0"/>
        <v>1563920</v>
      </c>
    </row>
    <row r="26" spans="1:16" ht="27">
      <c r="A26" s="32" t="s">
        <v>545</v>
      </c>
      <c r="B26" s="32" t="s">
        <v>546</v>
      </c>
      <c r="C26" s="32" t="s">
        <v>58</v>
      </c>
      <c r="D26" s="43" t="s">
        <v>547</v>
      </c>
      <c r="E26" s="44">
        <v>32000</v>
      </c>
      <c r="F26" s="45">
        <v>0</v>
      </c>
      <c r="G26" s="45">
        <v>0</v>
      </c>
      <c r="H26" s="45">
        <v>0</v>
      </c>
      <c r="I26" s="45">
        <v>32000</v>
      </c>
      <c r="J26" s="44">
        <v>0</v>
      </c>
      <c r="K26" s="45">
        <v>0</v>
      </c>
      <c r="L26" s="45">
        <v>0</v>
      </c>
      <c r="M26" s="45">
        <v>0</v>
      </c>
      <c r="N26" s="45">
        <v>0</v>
      </c>
      <c r="O26" s="45">
        <v>0</v>
      </c>
      <c r="P26" s="44">
        <f t="shared" si="0"/>
        <v>32000</v>
      </c>
    </row>
    <row r="27" spans="1:16" ht="13.5">
      <c r="A27" s="32" t="s">
        <v>59</v>
      </c>
      <c r="B27" s="32" t="s">
        <v>60</v>
      </c>
      <c r="C27" s="32" t="s">
        <v>58</v>
      </c>
      <c r="D27" s="43" t="s">
        <v>63</v>
      </c>
      <c r="E27" s="44">
        <v>4023963</v>
      </c>
      <c r="F27" s="45">
        <v>30000</v>
      </c>
      <c r="G27" s="45">
        <v>0</v>
      </c>
      <c r="H27" s="45">
        <v>0</v>
      </c>
      <c r="I27" s="45">
        <v>3993963</v>
      </c>
      <c r="J27" s="44">
        <v>0</v>
      </c>
      <c r="K27" s="45">
        <v>0</v>
      </c>
      <c r="L27" s="45">
        <v>0</v>
      </c>
      <c r="M27" s="45">
        <v>0</v>
      </c>
      <c r="N27" s="45">
        <v>0</v>
      </c>
      <c r="O27" s="45">
        <v>0</v>
      </c>
      <c r="P27" s="44">
        <f t="shared" si="0"/>
        <v>4023963</v>
      </c>
    </row>
    <row r="28" spans="1:16" ht="138">
      <c r="A28" s="32" t="s">
        <v>450</v>
      </c>
      <c r="B28" s="32" t="s">
        <v>451</v>
      </c>
      <c r="C28" s="32" t="s">
        <v>452</v>
      </c>
      <c r="D28" s="43" t="s">
        <v>548</v>
      </c>
      <c r="E28" s="44">
        <v>2853000</v>
      </c>
      <c r="F28" s="45">
        <v>0</v>
      </c>
      <c r="G28" s="45">
        <v>0</v>
      </c>
      <c r="H28" s="45">
        <v>0</v>
      </c>
      <c r="I28" s="45">
        <v>2853000</v>
      </c>
      <c r="J28" s="44">
        <v>0</v>
      </c>
      <c r="K28" s="45">
        <v>0</v>
      </c>
      <c r="L28" s="45">
        <v>0</v>
      </c>
      <c r="M28" s="45">
        <v>0</v>
      </c>
      <c r="N28" s="45">
        <v>0</v>
      </c>
      <c r="O28" s="45">
        <v>0</v>
      </c>
      <c r="P28" s="44">
        <f t="shared" si="0"/>
        <v>2853000</v>
      </c>
    </row>
    <row r="29" spans="1:16" ht="13.5">
      <c r="A29" s="32" t="s">
        <v>322</v>
      </c>
      <c r="B29" s="32" t="s">
        <v>329</v>
      </c>
      <c r="C29" s="32" t="s">
        <v>330</v>
      </c>
      <c r="D29" s="43" t="s">
        <v>331</v>
      </c>
      <c r="E29" s="44">
        <v>47000</v>
      </c>
      <c r="F29" s="45">
        <v>47000</v>
      </c>
      <c r="G29" s="45">
        <v>0</v>
      </c>
      <c r="H29" s="45">
        <v>0</v>
      </c>
      <c r="I29" s="45">
        <v>0</v>
      </c>
      <c r="J29" s="44">
        <v>0</v>
      </c>
      <c r="K29" s="45">
        <v>0</v>
      </c>
      <c r="L29" s="45">
        <v>0</v>
      </c>
      <c r="M29" s="45">
        <v>0</v>
      </c>
      <c r="N29" s="45">
        <v>0</v>
      </c>
      <c r="O29" s="45">
        <v>0</v>
      </c>
      <c r="P29" s="44">
        <f t="shared" si="0"/>
        <v>47000</v>
      </c>
    </row>
    <row r="30" spans="1:16" ht="27">
      <c r="A30" s="32" t="s">
        <v>479</v>
      </c>
      <c r="B30" s="32" t="s">
        <v>480</v>
      </c>
      <c r="C30" s="32" t="s">
        <v>284</v>
      </c>
      <c r="D30" s="43" t="s">
        <v>481</v>
      </c>
      <c r="E30" s="44">
        <v>0</v>
      </c>
      <c r="F30" s="45">
        <v>0</v>
      </c>
      <c r="G30" s="45">
        <v>0</v>
      </c>
      <c r="H30" s="45">
        <v>0</v>
      </c>
      <c r="I30" s="45">
        <v>0</v>
      </c>
      <c r="J30" s="44">
        <v>0</v>
      </c>
      <c r="K30" s="45">
        <v>0</v>
      </c>
      <c r="L30" s="45">
        <v>0</v>
      </c>
      <c r="M30" s="45">
        <v>0</v>
      </c>
      <c r="N30" s="45">
        <v>0</v>
      </c>
      <c r="O30" s="45">
        <v>0</v>
      </c>
      <c r="P30" s="44">
        <f t="shared" si="0"/>
        <v>0</v>
      </c>
    </row>
    <row r="31" spans="1:16" ht="41.25">
      <c r="A31" s="32" t="s">
        <v>64</v>
      </c>
      <c r="B31" s="32" t="s">
        <v>65</v>
      </c>
      <c r="C31" s="32" t="s">
        <v>66</v>
      </c>
      <c r="D31" s="43" t="s">
        <v>67</v>
      </c>
      <c r="E31" s="44">
        <v>395319</v>
      </c>
      <c r="F31" s="45">
        <v>0</v>
      </c>
      <c r="G31" s="45">
        <v>0</v>
      </c>
      <c r="H31" s="45">
        <v>0</v>
      </c>
      <c r="I31" s="45">
        <v>395319</v>
      </c>
      <c r="J31" s="44">
        <v>0</v>
      </c>
      <c r="K31" s="45">
        <v>0</v>
      </c>
      <c r="L31" s="45">
        <v>0</v>
      </c>
      <c r="M31" s="45">
        <v>0</v>
      </c>
      <c r="N31" s="45">
        <v>0</v>
      </c>
      <c r="O31" s="45">
        <v>0</v>
      </c>
      <c r="P31" s="44">
        <f t="shared" si="0"/>
        <v>395319</v>
      </c>
    </row>
    <row r="32" spans="1:16" ht="27">
      <c r="A32" s="32" t="s">
        <v>364</v>
      </c>
      <c r="B32" s="32" t="s">
        <v>365</v>
      </c>
      <c r="C32" s="32" t="s">
        <v>145</v>
      </c>
      <c r="D32" s="43" t="s">
        <v>366</v>
      </c>
      <c r="E32" s="44">
        <v>0</v>
      </c>
      <c r="F32" s="45">
        <v>0</v>
      </c>
      <c r="G32" s="45">
        <v>0</v>
      </c>
      <c r="H32" s="45">
        <v>0</v>
      </c>
      <c r="I32" s="45">
        <v>0</v>
      </c>
      <c r="J32" s="44">
        <v>3281381</v>
      </c>
      <c r="K32" s="45">
        <v>3281381</v>
      </c>
      <c r="L32" s="45">
        <v>0</v>
      </c>
      <c r="M32" s="45">
        <v>0</v>
      </c>
      <c r="N32" s="45">
        <v>0</v>
      </c>
      <c r="O32" s="45">
        <v>3281381</v>
      </c>
      <c r="P32" s="44">
        <f t="shared" si="0"/>
        <v>3281381</v>
      </c>
    </row>
    <row r="33" spans="1:16" ht="41.25">
      <c r="A33" s="32" t="s">
        <v>332</v>
      </c>
      <c r="B33" s="32" t="s">
        <v>333</v>
      </c>
      <c r="C33" s="32" t="s">
        <v>70</v>
      </c>
      <c r="D33" s="43" t="s">
        <v>334</v>
      </c>
      <c r="E33" s="44">
        <v>22080</v>
      </c>
      <c r="F33" s="45">
        <v>22080</v>
      </c>
      <c r="G33" s="45">
        <v>0</v>
      </c>
      <c r="H33" s="45">
        <v>0</v>
      </c>
      <c r="I33" s="45">
        <v>0</v>
      </c>
      <c r="J33" s="44">
        <v>0</v>
      </c>
      <c r="K33" s="45">
        <v>0</v>
      </c>
      <c r="L33" s="45">
        <v>0</v>
      </c>
      <c r="M33" s="45">
        <v>0</v>
      </c>
      <c r="N33" s="45">
        <v>0</v>
      </c>
      <c r="O33" s="45">
        <v>0</v>
      </c>
      <c r="P33" s="44">
        <f t="shared" si="0"/>
        <v>22080</v>
      </c>
    </row>
    <row r="34" spans="1:16" ht="27">
      <c r="A34" s="32" t="s">
        <v>68</v>
      </c>
      <c r="B34" s="32" t="s">
        <v>69</v>
      </c>
      <c r="C34" s="32" t="s">
        <v>70</v>
      </c>
      <c r="D34" s="43" t="s">
        <v>265</v>
      </c>
      <c r="E34" s="44">
        <v>2998121</v>
      </c>
      <c r="F34" s="45">
        <v>2998121</v>
      </c>
      <c r="G34" s="45">
        <v>2268940</v>
      </c>
      <c r="H34" s="45">
        <v>10000</v>
      </c>
      <c r="I34" s="45">
        <v>0</v>
      </c>
      <c r="J34" s="44">
        <v>0</v>
      </c>
      <c r="K34" s="45">
        <v>0</v>
      </c>
      <c r="L34" s="45">
        <v>0</v>
      </c>
      <c r="M34" s="45">
        <v>0</v>
      </c>
      <c r="N34" s="45">
        <v>0</v>
      </c>
      <c r="O34" s="45">
        <v>0</v>
      </c>
      <c r="P34" s="44">
        <f t="shared" si="0"/>
        <v>2998121</v>
      </c>
    </row>
    <row r="35" spans="1:16" ht="27">
      <c r="A35" s="32" t="s">
        <v>477</v>
      </c>
      <c r="B35" s="32" t="s">
        <v>482</v>
      </c>
      <c r="C35" s="32" t="s">
        <v>483</v>
      </c>
      <c r="D35" s="43" t="s">
        <v>484</v>
      </c>
      <c r="E35" s="44">
        <v>10000</v>
      </c>
      <c r="F35" s="45">
        <v>10000</v>
      </c>
      <c r="G35" s="45">
        <v>0</v>
      </c>
      <c r="H35" s="45">
        <v>0</v>
      </c>
      <c r="I35" s="45">
        <v>0</v>
      </c>
      <c r="J35" s="44">
        <v>80000</v>
      </c>
      <c r="K35" s="45">
        <v>80000</v>
      </c>
      <c r="L35" s="45">
        <v>0</v>
      </c>
      <c r="M35" s="45">
        <v>0</v>
      </c>
      <c r="N35" s="45">
        <v>0</v>
      </c>
      <c r="O35" s="45">
        <v>80000</v>
      </c>
      <c r="P35" s="44">
        <f t="shared" si="0"/>
        <v>90000</v>
      </c>
    </row>
    <row r="36" spans="1:16" ht="27">
      <c r="A36" s="32" t="s">
        <v>71</v>
      </c>
      <c r="B36" s="32" t="s">
        <v>72</v>
      </c>
      <c r="C36" s="32" t="s">
        <v>73</v>
      </c>
      <c r="D36" s="43" t="s">
        <v>74</v>
      </c>
      <c r="E36" s="44">
        <v>0</v>
      </c>
      <c r="F36" s="45">
        <v>0</v>
      </c>
      <c r="G36" s="45">
        <v>0</v>
      </c>
      <c r="H36" s="45">
        <v>0</v>
      </c>
      <c r="I36" s="45">
        <v>0</v>
      </c>
      <c r="J36" s="44">
        <v>38400</v>
      </c>
      <c r="K36" s="45">
        <v>0</v>
      </c>
      <c r="L36" s="45">
        <v>38400</v>
      </c>
      <c r="M36" s="45">
        <v>0</v>
      </c>
      <c r="N36" s="45">
        <v>0</v>
      </c>
      <c r="O36" s="45">
        <v>0</v>
      </c>
      <c r="P36" s="44">
        <f t="shared" si="0"/>
        <v>38400</v>
      </c>
    </row>
    <row r="37" spans="1:16" ht="27">
      <c r="A37" s="51" t="s">
        <v>285</v>
      </c>
      <c r="B37" s="51" t="s">
        <v>281</v>
      </c>
      <c r="C37" s="51" t="s">
        <v>281</v>
      </c>
      <c r="D37" s="40" t="s">
        <v>286</v>
      </c>
      <c r="E37" s="41">
        <v>132132338</v>
      </c>
      <c r="F37" s="42">
        <v>132132338</v>
      </c>
      <c r="G37" s="42">
        <v>97357589</v>
      </c>
      <c r="H37" s="42">
        <v>7995691</v>
      </c>
      <c r="I37" s="42">
        <v>0</v>
      </c>
      <c r="J37" s="41">
        <v>47500473</v>
      </c>
      <c r="K37" s="42">
        <v>7422141</v>
      </c>
      <c r="L37" s="42">
        <v>6017672</v>
      </c>
      <c r="M37" s="42">
        <v>0</v>
      </c>
      <c r="N37" s="42">
        <v>0</v>
      </c>
      <c r="O37" s="42">
        <v>41482801</v>
      </c>
      <c r="P37" s="41">
        <f t="shared" si="0"/>
        <v>179632811</v>
      </c>
    </row>
    <row r="38" spans="1:16" ht="27">
      <c r="A38" s="51" t="s">
        <v>287</v>
      </c>
      <c r="B38" s="51" t="s">
        <v>281</v>
      </c>
      <c r="C38" s="51" t="s">
        <v>281</v>
      </c>
      <c r="D38" s="40" t="s">
        <v>286</v>
      </c>
      <c r="E38" s="41">
        <v>132132338</v>
      </c>
      <c r="F38" s="42">
        <v>132132338</v>
      </c>
      <c r="G38" s="42">
        <v>97357589</v>
      </c>
      <c r="H38" s="42">
        <v>7995691</v>
      </c>
      <c r="I38" s="42">
        <v>0</v>
      </c>
      <c r="J38" s="41">
        <v>47500473</v>
      </c>
      <c r="K38" s="42">
        <v>7422141</v>
      </c>
      <c r="L38" s="42">
        <v>6017672</v>
      </c>
      <c r="M38" s="42">
        <v>0</v>
      </c>
      <c r="N38" s="42">
        <v>0</v>
      </c>
      <c r="O38" s="42">
        <v>41482801</v>
      </c>
      <c r="P38" s="41">
        <f t="shared" si="0"/>
        <v>179632811</v>
      </c>
    </row>
    <row r="39" spans="1:16" ht="41.25">
      <c r="A39" s="32" t="s">
        <v>75</v>
      </c>
      <c r="B39" s="32" t="s">
        <v>76</v>
      </c>
      <c r="C39" s="32" t="s">
        <v>32</v>
      </c>
      <c r="D39" s="43" t="s">
        <v>77</v>
      </c>
      <c r="E39" s="44">
        <v>1444322</v>
      </c>
      <c r="F39" s="45">
        <v>1444322</v>
      </c>
      <c r="G39" s="45">
        <v>1259020</v>
      </c>
      <c r="H39" s="45">
        <v>8593</v>
      </c>
      <c r="I39" s="45">
        <v>0</v>
      </c>
      <c r="J39" s="44">
        <v>0</v>
      </c>
      <c r="K39" s="45">
        <v>0</v>
      </c>
      <c r="L39" s="45">
        <v>0</v>
      </c>
      <c r="M39" s="45">
        <v>0</v>
      </c>
      <c r="N39" s="45">
        <v>0</v>
      </c>
      <c r="O39" s="45">
        <v>0</v>
      </c>
      <c r="P39" s="44">
        <f t="shared" si="0"/>
        <v>1444322</v>
      </c>
    </row>
    <row r="40" spans="1:16" ht="13.5">
      <c r="A40" s="32" t="s">
        <v>78</v>
      </c>
      <c r="B40" s="32" t="s">
        <v>79</v>
      </c>
      <c r="C40" s="32" t="s">
        <v>80</v>
      </c>
      <c r="D40" s="43" t="s">
        <v>81</v>
      </c>
      <c r="E40" s="44">
        <v>21708430</v>
      </c>
      <c r="F40" s="45">
        <v>21708430</v>
      </c>
      <c r="G40" s="45">
        <v>14901990</v>
      </c>
      <c r="H40" s="45">
        <v>1627000</v>
      </c>
      <c r="I40" s="45">
        <v>0</v>
      </c>
      <c r="J40" s="44">
        <v>1540000</v>
      </c>
      <c r="K40" s="45">
        <v>0</v>
      </c>
      <c r="L40" s="45">
        <v>1540000</v>
      </c>
      <c r="M40" s="45">
        <v>0</v>
      </c>
      <c r="N40" s="45">
        <v>0</v>
      </c>
      <c r="O40" s="45">
        <v>0</v>
      </c>
      <c r="P40" s="44">
        <f t="shared" si="0"/>
        <v>23248430</v>
      </c>
    </row>
    <row r="41" spans="1:16" ht="41.25">
      <c r="A41" s="32" t="s">
        <v>82</v>
      </c>
      <c r="B41" s="32" t="s">
        <v>83</v>
      </c>
      <c r="C41" s="32" t="s">
        <v>84</v>
      </c>
      <c r="D41" s="43" t="s">
        <v>309</v>
      </c>
      <c r="E41" s="44">
        <v>29707440</v>
      </c>
      <c r="F41" s="45">
        <v>29707440</v>
      </c>
      <c r="G41" s="45">
        <v>17053950</v>
      </c>
      <c r="H41" s="45">
        <v>5775620</v>
      </c>
      <c r="I41" s="45">
        <v>0</v>
      </c>
      <c r="J41" s="44">
        <v>6949813</v>
      </c>
      <c r="K41" s="45">
        <v>2472141</v>
      </c>
      <c r="L41" s="45">
        <v>4477672</v>
      </c>
      <c r="M41" s="45">
        <v>0</v>
      </c>
      <c r="N41" s="45">
        <v>0</v>
      </c>
      <c r="O41" s="45">
        <v>2472141</v>
      </c>
      <c r="P41" s="44">
        <f t="shared" si="0"/>
        <v>36657253</v>
      </c>
    </row>
    <row r="42" spans="1:16" ht="41.25">
      <c r="A42" s="32" t="s">
        <v>288</v>
      </c>
      <c r="B42" s="32" t="s">
        <v>289</v>
      </c>
      <c r="C42" s="32" t="s">
        <v>84</v>
      </c>
      <c r="D42" s="43" t="s">
        <v>310</v>
      </c>
      <c r="E42" s="44">
        <v>68058800</v>
      </c>
      <c r="F42" s="45">
        <v>68058800</v>
      </c>
      <c r="G42" s="45">
        <v>56247000</v>
      </c>
      <c r="H42" s="45">
        <v>0</v>
      </c>
      <c r="I42" s="45">
        <v>0</v>
      </c>
      <c r="J42" s="44">
        <v>0</v>
      </c>
      <c r="K42" s="45">
        <v>0</v>
      </c>
      <c r="L42" s="45">
        <v>0</v>
      </c>
      <c r="M42" s="45">
        <v>0</v>
      </c>
      <c r="N42" s="45">
        <v>0</v>
      </c>
      <c r="O42" s="45">
        <v>0</v>
      </c>
      <c r="P42" s="44">
        <f t="shared" si="0"/>
        <v>68058800</v>
      </c>
    </row>
    <row r="43" spans="1:16" ht="41.25">
      <c r="A43" s="32" t="s">
        <v>85</v>
      </c>
      <c r="B43" s="32" t="s">
        <v>48</v>
      </c>
      <c r="C43" s="32" t="s">
        <v>86</v>
      </c>
      <c r="D43" s="43" t="s">
        <v>87</v>
      </c>
      <c r="E43" s="44">
        <v>2511234</v>
      </c>
      <c r="F43" s="45">
        <v>2511234</v>
      </c>
      <c r="G43" s="45">
        <v>1711197</v>
      </c>
      <c r="H43" s="45">
        <v>402574</v>
      </c>
      <c r="I43" s="45">
        <v>0</v>
      </c>
      <c r="J43" s="44">
        <v>0</v>
      </c>
      <c r="K43" s="45">
        <v>0</v>
      </c>
      <c r="L43" s="45">
        <v>0</v>
      </c>
      <c r="M43" s="45">
        <v>0</v>
      </c>
      <c r="N43" s="45">
        <v>0</v>
      </c>
      <c r="O43" s="45">
        <v>0</v>
      </c>
      <c r="P43" s="44">
        <f t="shared" si="0"/>
        <v>2511234</v>
      </c>
    </row>
    <row r="44" spans="1:16" ht="27">
      <c r="A44" s="32" t="s">
        <v>88</v>
      </c>
      <c r="B44" s="32" t="s">
        <v>89</v>
      </c>
      <c r="C44" s="32" t="s">
        <v>90</v>
      </c>
      <c r="D44" s="43" t="s">
        <v>91</v>
      </c>
      <c r="E44" s="44">
        <v>3996436</v>
      </c>
      <c r="F44" s="45">
        <v>3996436</v>
      </c>
      <c r="G44" s="45">
        <v>3302815</v>
      </c>
      <c r="H44" s="45">
        <v>22886</v>
      </c>
      <c r="I44" s="45">
        <v>0</v>
      </c>
      <c r="J44" s="44">
        <v>0</v>
      </c>
      <c r="K44" s="45">
        <v>0</v>
      </c>
      <c r="L44" s="45">
        <v>0</v>
      </c>
      <c r="M44" s="45">
        <v>0</v>
      </c>
      <c r="N44" s="45">
        <v>0</v>
      </c>
      <c r="O44" s="45">
        <v>0</v>
      </c>
      <c r="P44" s="44">
        <f t="shared" si="0"/>
        <v>3996436</v>
      </c>
    </row>
    <row r="45" spans="1:16" ht="13.5">
      <c r="A45" s="32" t="s">
        <v>92</v>
      </c>
      <c r="B45" s="32" t="s">
        <v>93</v>
      </c>
      <c r="C45" s="32" t="s">
        <v>90</v>
      </c>
      <c r="D45" s="43" t="s">
        <v>94</v>
      </c>
      <c r="E45" s="44">
        <v>7240</v>
      </c>
      <c r="F45" s="45">
        <v>7240</v>
      </c>
      <c r="G45" s="45">
        <v>0</v>
      </c>
      <c r="H45" s="45">
        <v>0</v>
      </c>
      <c r="I45" s="45">
        <v>0</v>
      </c>
      <c r="J45" s="44">
        <v>0</v>
      </c>
      <c r="K45" s="45">
        <v>0</v>
      </c>
      <c r="L45" s="45">
        <v>0</v>
      </c>
      <c r="M45" s="45">
        <v>0</v>
      </c>
      <c r="N45" s="45">
        <v>0</v>
      </c>
      <c r="O45" s="45">
        <v>0</v>
      </c>
      <c r="P45" s="44">
        <f t="shared" si="0"/>
        <v>7240</v>
      </c>
    </row>
    <row r="46" spans="1:16" ht="41.25">
      <c r="A46" s="32" t="s">
        <v>95</v>
      </c>
      <c r="B46" s="32" t="s">
        <v>96</v>
      </c>
      <c r="C46" s="32" t="s">
        <v>90</v>
      </c>
      <c r="D46" s="43" t="s">
        <v>97</v>
      </c>
      <c r="E46" s="44">
        <v>36593</v>
      </c>
      <c r="F46" s="45">
        <v>36593</v>
      </c>
      <c r="G46" s="45">
        <v>0</v>
      </c>
      <c r="H46" s="45">
        <v>29593</v>
      </c>
      <c r="I46" s="45">
        <v>0</v>
      </c>
      <c r="J46" s="44">
        <v>0</v>
      </c>
      <c r="K46" s="45">
        <v>0</v>
      </c>
      <c r="L46" s="45">
        <v>0</v>
      </c>
      <c r="M46" s="45">
        <v>0</v>
      </c>
      <c r="N46" s="45">
        <v>0</v>
      </c>
      <c r="O46" s="45">
        <v>0</v>
      </c>
      <c r="P46" s="44">
        <f t="shared" si="0"/>
        <v>36593</v>
      </c>
    </row>
    <row r="47" spans="1:16" ht="41.25">
      <c r="A47" s="32" t="s">
        <v>301</v>
      </c>
      <c r="B47" s="32" t="s">
        <v>302</v>
      </c>
      <c r="C47" s="32" t="s">
        <v>90</v>
      </c>
      <c r="D47" s="43" t="s">
        <v>303</v>
      </c>
      <c r="E47" s="44">
        <v>1456400</v>
      </c>
      <c r="F47" s="45">
        <v>1456400</v>
      </c>
      <c r="G47" s="45">
        <v>1203600</v>
      </c>
      <c r="H47" s="45">
        <v>0</v>
      </c>
      <c r="I47" s="45">
        <v>0</v>
      </c>
      <c r="J47" s="44">
        <v>0</v>
      </c>
      <c r="K47" s="45">
        <v>0</v>
      </c>
      <c r="L47" s="45">
        <v>0</v>
      </c>
      <c r="M47" s="45">
        <v>0</v>
      </c>
      <c r="N47" s="45">
        <v>0</v>
      </c>
      <c r="O47" s="45">
        <v>0</v>
      </c>
      <c r="P47" s="44">
        <f t="shared" si="0"/>
        <v>1456400</v>
      </c>
    </row>
    <row r="48" spans="1:16" ht="102" customHeight="1">
      <c r="A48" s="32" t="s">
        <v>98</v>
      </c>
      <c r="B48" s="32" t="s">
        <v>99</v>
      </c>
      <c r="C48" s="32" t="s">
        <v>90</v>
      </c>
      <c r="D48" s="43" t="s">
        <v>100</v>
      </c>
      <c r="E48" s="44">
        <v>419554</v>
      </c>
      <c r="F48" s="45">
        <v>419554</v>
      </c>
      <c r="G48" s="45">
        <v>350019</v>
      </c>
      <c r="H48" s="45">
        <v>8593</v>
      </c>
      <c r="I48" s="45">
        <v>0</v>
      </c>
      <c r="J48" s="44">
        <v>0</v>
      </c>
      <c r="K48" s="45">
        <v>0</v>
      </c>
      <c r="L48" s="45">
        <v>0</v>
      </c>
      <c r="M48" s="45">
        <v>0</v>
      </c>
      <c r="N48" s="45">
        <v>0</v>
      </c>
      <c r="O48" s="45">
        <v>0</v>
      </c>
      <c r="P48" s="44">
        <f aca="true" t="shared" si="1" ref="P48:P69">E48+J48</f>
        <v>419554</v>
      </c>
    </row>
    <row r="49" spans="1:16" ht="54.75">
      <c r="A49" s="32" t="s">
        <v>539</v>
      </c>
      <c r="B49" s="32" t="s">
        <v>540</v>
      </c>
      <c r="C49" s="32" t="s">
        <v>90</v>
      </c>
      <c r="D49" s="43" t="s">
        <v>541</v>
      </c>
      <c r="E49" s="44">
        <v>131031</v>
      </c>
      <c r="F49" s="45">
        <v>131031</v>
      </c>
      <c r="G49" s="45">
        <v>107403</v>
      </c>
      <c r="H49" s="45">
        <v>0</v>
      </c>
      <c r="I49" s="45">
        <v>0</v>
      </c>
      <c r="J49" s="44">
        <v>0</v>
      </c>
      <c r="K49" s="45">
        <v>0</v>
      </c>
      <c r="L49" s="45">
        <v>0</v>
      </c>
      <c r="M49" s="45">
        <v>0</v>
      </c>
      <c r="N49" s="45">
        <v>0</v>
      </c>
      <c r="O49" s="45">
        <v>0</v>
      </c>
      <c r="P49" s="44">
        <f t="shared" si="1"/>
        <v>131031</v>
      </c>
    </row>
    <row r="50" spans="1:16" ht="69">
      <c r="A50" s="32" t="s">
        <v>542</v>
      </c>
      <c r="B50" s="32" t="s">
        <v>543</v>
      </c>
      <c r="C50" s="32" t="s">
        <v>90</v>
      </c>
      <c r="D50" s="43" t="s">
        <v>544</v>
      </c>
      <c r="E50" s="44">
        <v>19026</v>
      </c>
      <c r="F50" s="45">
        <v>19026</v>
      </c>
      <c r="G50" s="45">
        <v>15595</v>
      </c>
      <c r="H50" s="45">
        <v>0</v>
      </c>
      <c r="I50" s="45">
        <v>0</v>
      </c>
      <c r="J50" s="44">
        <v>0</v>
      </c>
      <c r="K50" s="45">
        <v>0</v>
      </c>
      <c r="L50" s="45">
        <v>0</v>
      </c>
      <c r="M50" s="45">
        <v>0</v>
      </c>
      <c r="N50" s="45">
        <v>0</v>
      </c>
      <c r="O50" s="45">
        <v>0</v>
      </c>
      <c r="P50" s="44">
        <f t="shared" si="1"/>
        <v>19026</v>
      </c>
    </row>
    <row r="51" spans="1:16" ht="96">
      <c r="A51" s="32" t="s">
        <v>504</v>
      </c>
      <c r="B51" s="32" t="s">
        <v>505</v>
      </c>
      <c r="C51" s="32" t="s">
        <v>90</v>
      </c>
      <c r="D51" s="43" t="s">
        <v>549</v>
      </c>
      <c r="E51" s="44">
        <v>0</v>
      </c>
      <c r="F51" s="45">
        <v>0</v>
      </c>
      <c r="G51" s="45">
        <v>0</v>
      </c>
      <c r="H51" s="45">
        <v>0</v>
      </c>
      <c r="I51" s="45">
        <v>0</v>
      </c>
      <c r="J51" s="44">
        <v>1060660</v>
      </c>
      <c r="K51" s="45">
        <v>0</v>
      </c>
      <c r="L51" s="45">
        <v>0</v>
      </c>
      <c r="M51" s="45">
        <v>0</v>
      </c>
      <c r="N51" s="45">
        <v>0</v>
      </c>
      <c r="O51" s="45">
        <v>1060660</v>
      </c>
      <c r="P51" s="44">
        <f t="shared" si="1"/>
        <v>1060660</v>
      </c>
    </row>
    <row r="52" spans="1:16" ht="41.25">
      <c r="A52" s="32" t="s">
        <v>101</v>
      </c>
      <c r="B52" s="32" t="s">
        <v>102</v>
      </c>
      <c r="C52" s="32" t="s">
        <v>103</v>
      </c>
      <c r="D52" s="43" t="s">
        <v>104</v>
      </c>
      <c r="E52" s="44">
        <v>1635832</v>
      </c>
      <c r="F52" s="45">
        <v>1635832</v>
      </c>
      <c r="G52" s="45">
        <v>1205000</v>
      </c>
      <c r="H52" s="45">
        <v>120832</v>
      </c>
      <c r="I52" s="45">
        <v>0</v>
      </c>
      <c r="J52" s="44">
        <v>0</v>
      </c>
      <c r="K52" s="45">
        <v>0</v>
      </c>
      <c r="L52" s="45">
        <v>0</v>
      </c>
      <c r="M52" s="45">
        <v>0</v>
      </c>
      <c r="N52" s="45">
        <v>0</v>
      </c>
      <c r="O52" s="45">
        <v>0</v>
      </c>
      <c r="P52" s="44">
        <f t="shared" si="1"/>
        <v>1635832</v>
      </c>
    </row>
    <row r="53" spans="1:16" ht="13.5">
      <c r="A53" s="32" t="s">
        <v>381</v>
      </c>
      <c r="B53" s="32" t="s">
        <v>453</v>
      </c>
      <c r="C53" s="32" t="s">
        <v>284</v>
      </c>
      <c r="D53" s="43" t="s">
        <v>454</v>
      </c>
      <c r="E53" s="44">
        <v>0</v>
      </c>
      <c r="F53" s="45">
        <v>0</v>
      </c>
      <c r="G53" s="45">
        <v>0</v>
      </c>
      <c r="H53" s="45">
        <v>0</v>
      </c>
      <c r="I53" s="45">
        <v>0</v>
      </c>
      <c r="J53" s="44">
        <v>750000</v>
      </c>
      <c r="K53" s="45">
        <v>750000</v>
      </c>
      <c r="L53" s="45">
        <v>0</v>
      </c>
      <c r="M53" s="45">
        <v>0</v>
      </c>
      <c r="N53" s="45">
        <v>0</v>
      </c>
      <c r="O53" s="45">
        <v>750000</v>
      </c>
      <c r="P53" s="44">
        <f t="shared" si="1"/>
        <v>750000</v>
      </c>
    </row>
    <row r="54" spans="1:16" ht="41.25">
      <c r="A54" s="32" t="s">
        <v>455</v>
      </c>
      <c r="B54" s="32" t="s">
        <v>456</v>
      </c>
      <c r="C54" s="32" t="s">
        <v>145</v>
      </c>
      <c r="D54" s="43" t="s">
        <v>457</v>
      </c>
      <c r="E54" s="44">
        <v>0</v>
      </c>
      <c r="F54" s="45">
        <v>0</v>
      </c>
      <c r="G54" s="45">
        <v>0</v>
      </c>
      <c r="H54" s="45">
        <v>0</v>
      </c>
      <c r="I54" s="45">
        <v>0</v>
      </c>
      <c r="J54" s="44">
        <v>37200000</v>
      </c>
      <c r="K54" s="45">
        <v>4200000</v>
      </c>
      <c r="L54" s="45">
        <v>0</v>
      </c>
      <c r="M54" s="45">
        <v>0</v>
      </c>
      <c r="N54" s="45">
        <v>0</v>
      </c>
      <c r="O54" s="45">
        <v>37200000</v>
      </c>
      <c r="P54" s="44">
        <f t="shared" si="1"/>
        <v>37200000</v>
      </c>
    </row>
    <row r="55" spans="1:16" ht="27">
      <c r="A55" s="32" t="s">
        <v>458</v>
      </c>
      <c r="B55" s="32" t="s">
        <v>459</v>
      </c>
      <c r="C55" s="32" t="s">
        <v>145</v>
      </c>
      <c r="D55" s="43" t="s">
        <v>460</v>
      </c>
      <c r="E55" s="44">
        <v>1000000</v>
      </c>
      <c r="F55" s="45">
        <v>1000000</v>
      </c>
      <c r="G55" s="45">
        <v>0</v>
      </c>
      <c r="H55" s="45">
        <v>0</v>
      </c>
      <c r="I55" s="45">
        <v>0</v>
      </c>
      <c r="J55" s="44">
        <v>0</v>
      </c>
      <c r="K55" s="45">
        <v>0</v>
      </c>
      <c r="L55" s="45">
        <v>0</v>
      </c>
      <c r="M55" s="45">
        <v>0</v>
      </c>
      <c r="N55" s="45">
        <v>0</v>
      </c>
      <c r="O55" s="45">
        <v>0</v>
      </c>
      <c r="P55" s="44">
        <f t="shared" si="1"/>
        <v>1000000</v>
      </c>
    </row>
    <row r="56" spans="1:16" ht="41.25">
      <c r="A56" s="51" t="s">
        <v>290</v>
      </c>
      <c r="B56" s="51" t="s">
        <v>281</v>
      </c>
      <c r="C56" s="51" t="s">
        <v>281</v>
      </c>
      <c r="D56" s="40" t="s">
        <v>291</v>
      </c>
      <c r="E56" s="41">
        <v>14502225</v>
      </c>
      <c r="F56" s="42">
        <v>14502225</v>
      </c>
      <c r="G56" s="42">
        <v>11501080</v>
      </c>
      <c r="H56" s="42">
        <v>402480</v>
      </c>
      <c r="I56" s="42">
        <v>0</v>
      </c>
      <c r="J56" s="41">
        <v>555015</v>
      </c>
      <c r="K56" s="42">
        <v>0</v>
      </c>
      <c r="L56" s="42">
        <v>270015</v>
      </c>
      <c r="M56" s="42">
        <v>0</v>
      </c>
      <c r="N56" s="42">
        <v>197015</v>
      </c>
      <c r="O56" s="42">
        <v>285000</v>
      </c>
      <c r="P56" s="41">
        <f t="shared" si="1"/>
        <v>15057240</v>
      </c>
    </row>
    <row r="57" spans="1:16" ht="41.25">
      <c r="A57" s="51" t="s">
        <v>292</v>
      </c>
      <c r="B57" s="51" t="s">
        <v>281</v>
      </c>
      <c r="C57" s="51" t="s">
        <v>281</v>
      </c>
      <c r="D57" s="40" t="s">
        <v>291</v>
      </c>
      <c r="E57" s="41">
        <v>14502225</v>
      </c>
      <c r="F57" s="42">
        <v>14502225</v>
      </c>
      <c r="G57" s="42">
        <v>11501080</v>
      </c>
      <c r="H57" s="42">
        <v>402480</v>
      </c>
      <c r="I57" s="42">
        <v>0</v>
      </c>
      <c r="J57" s="41">
        <v>555015</v>
      </c>
      <c r="K57" s="42">
        <v>0</v>
      </c>
      <c r="L57" s="42">
        <v>270015</v>
      </c>
      <c r="M57" s="42">
        <v>0</v>
      </c>
      <c r="N57" s="42">
        <v>197015</v>
      </c>
      <c r="O57" s="42">
        <v>285000</v>
      </c>
      <c r="P57" s="41">
        <f t="shared" si="1"/>
        <v>15057240</v>
      </c>
    </row>
    <row r="58" spans="1:16" ht="41.25">
      <c r="A58" s="32" t="s">
        <v>105</v>
      </c>
      <c r="B58" s="32" t="s">
        <v>76</v>
      </c>
      <c r="C58" s="32" t="s">
        <v>32</v>
      </c>
      <c r="D58" s="43" t="s">
        <v>77</v>
      </c>
      <c r="E58" s="44">
        <v>868685</v>
      </c>
      <c r="F58" s="45">
        <v>868685</v>
      </c>
      <c r="G58" s="45">
        <v>748660</v>
      </c>
      <c r="H58" s="45">
        <v>15700</v>
      </c>
      <c r="I58" s="45">
        <v>0</v>
      </c>
      <c r="J58" s="44">
        <v>0</v>
      </c>
      <c r="K58" s="45">
        <v>0</v>
      </c>
      <c r="L58" s="45">
        <v>0</v>
      </c>
      <c r="M58" s="45">
        <v>0</v>
      </c>
      <c r="N58" s="45">
        <v>0</v>
      </c>
      <c r="O58" s="45">
        <v>0</v>
      </c>
      <c r="P58" s="44">
        <f t="shared" si="1"/>
        <v>868685</v>
      </c>
    </row>
    <row r="59" spans="1:16" ht="27">
      <c r="A59" s="32" t="s">
        <v>106</v>
      </c>
      <c r="B59" s="32" t="s">
        <v>107</v>
      </c>
      <c r="C59" s="32" t="s">
        <v>86</v>
      </c>
      <c r="D59" s="43" t="s">
        <v>143</v>
      </c>
      <c r="E59" s="44">
        <v>3945900</v>
      </c>
      <c r="F59" s="45">
        <v>3945900</v>
      </c>
      <c r="G59" s="45">
        <v>3260900</v>
      </c>
      <c r="H59" s="45">
        <v>0</v>
      </c>
      <c r="I59" s="45">
        <v>0</v>
      </c>
      <c r="J59" s="44">
        <v>237015</v>
      </c>
      <c r="K59" s="45">
        <v>0</v>
      </c>
      <c r="L59" s="45">
        <v>237015</v>
      </c>
      <c r="M59" s="45">
        <v>0</v>
      </c>
      <c r="N59" s="45">
        <v>197015</v>
      </c>
      <c r="O59" s="45">
        <v>0</v>
      </c>
      <c r="P59" s="44">
        <f t="shared" si="1"/>
        <v>4182915</v>
      </c>
    </row>
    <row r="60" spans="1:16" ht="13.5">
      <c r="A60" s="32" t="s">
        <v>108</v>
      </c>
      <c r="B60" s="32" t="s">
        <v>109</v>
      </c>
      <c r="C60" s="32" t="s">
        <v>110</v>
      </c>
      <c r="D60" s="43" t="s">
        <v>111</v>
      </c>
      <c r="E60" s="44">
        <v>3177650</v>
      </c>
      <c r="F60" s="45">
        <v>3177650</v>
      </c>
      <c r="G60" s="45">
        <v>2436435</v>
      </c>
      <c r="H60" s="45">
        <v>126200</v>
      </c>
      <c r="I60" s="45">
        <v>0</v>
      </c>
      <c r="J60" s="44">
        <v>165000</v>
      </c>
      <c r="K60" s="45">
        <v>0</v>
      </c>
      <c r="L60" s="45">
        <v>0</v>
      </c>
      <c r="M60" s="45">
        <v>0</v>
      </c>
      <c r="N60" s="45">
        <v>0</v>
      </c>
      <c r="O60" s="45">
        <v>165000</v>
      </c>
      <c r="P60" s="44">
        <f t="shared" si="1"/>
        <v>3342650</v>
      </c>
    </row>
    <row r="61" spans="1:16" ht="13.5">
      <c r="A61" s="32" t="s">
        <v>112</v>
      </c>
      <c r="B61" s="32" t="s">
        <v>113</v>
      </c>
      <c r="C61" s="32" t="s">
        <v>110</v>
      </c>
      <c r="D61" s="43" t="s">
        <v>114</v>
      </c>
      <c r="E61" s="44">
        <v>412140</v>
      </c>
      <c r="F61" s="45">
        <v>412140</v>
      </c>
      <c r="G61" s="45">
        <v>291685</v>
      </c>
      <c r="H61" s="45">
        <v>45480</v>
      </c>
      <c r="I61" s="45">
        <v>0</v>
      </c>
      <c r="J61" s="44">
        <v>3000</v>
      </c>
      <c r="K61" s="45">
        <v>0</v>
      </c>
      <c r="L61" s="45">
        <v>3000</v>
      </c>
      <c r="M61" s="45">
        <v>0</v>
      </c>
      <c r="N61" s="45">
        <v>0</v>
      </c>
      <c r="O61" s="45">
        <v>0</v>
      </c>
      <c r="P61" s="44">
        <f t="shared" si="1"/>
        <v>415140</v>
      </c>
    </row>
    <row r="62" spans="1:16" ht="41.25">
      <c r="A62" s="32" t="s">
        <v>115</v>
      </c>
      <c r="B62" s="32" t="s">
        <v>116</v>
      </c>
      <c r="C62" s="32" t="s">
        <v>117</v>
      </c>
      <c r="D62" s="43" t="s">
        <v>118</v>
      </c>
      <c r="E62" s="44">
        <v>5247900</v>
      </c>
      <c r="F62" s="45">
        <v>5247900</v>
      </c>
      <c r="G62" s="45">
        <v>4074600</v>
      </c>
      <c r="H62" s="45">
        <v>196400</v>
      </c>
      <c r="I62" s="45">
        <v>0</v>
      </c>
      <c r="J62" s="44">
        <v>150000</v>
      </c>
      <c r="K62" s="45">
        <v>0</v>
      </c>
      <c r="L62" s="45">
        <v>30000</v>
      </c>
      <c r="M62" s="45">
        <v>0</v>
      </c>
      <c r="N62" s="45">
        <v>0</v>
      </c>
      <c r="O62" s="45">
        <v>120000</v>
      </c>
      <c r="P62" s="44">
        <f t="shared" si="1"/>
        <v>5397900</v>
      </c>
    </row>
    <row r="63" spans="1:16" ht="27">
      <c r="A63" s="32" t="s">
        <v>119</v>
      </c>
      <c r="B63" s="32" t="s">
        <v>120</v>
      </c>
      <c r="C63" s="32" t="s">
        <v>121</v>
      </c>
      <c r="D63" s="43" t="s">
        <v>122</v>
      </c>
      <c r="E63" s="44">
        <v>849950</v>
      </c>
      <c r="F63" s="45">
        <v>849950</v>
      </c>
      <c r="G63" s="45">
        <v>688800</v>
      </c>
      <c r="H63" s="45">
        <v>18700</v>
      </c>
      <c r="I63" s="45">
        <v>0</v>
      </c>
      <c r="J63" s="44">
        <v>0</v>
      </c>
      <c r="K63" s="45">
        <v>0</v>
      </c>
      <c r="L63" s="45">
        <v>0</v>
      </c>
      <c r="M63" s="45">
        <v>0</v>
      </c>
      <c r="N63" s="45">
        <v>0</v>
      </c>
      <c r="O63" s="45">
        <v>0</v>
      </c>
      <c r="P63" s="44">
        <f t="shared" si="1"/>
        <v>849950</v>
      </c>
    </row>
    <row r="64" spans="1:16" ht="27">
      <c r="A64" s="51" t="s">
        <v>293</v>
      </c>
      <c r="B64" s="51" t="s">
        <v>281</v>
      </c>
      <c r="C64" s="51" t="s">
        <v>281</v>
      </c>
      <c r="D64" s="40" t="s">
        <v>294</v>
      </c>
      <c r="E64" s="41">
        <v>4337930</v>
      </c>
      <c r="F64" s="42">
        <v>3837930</v>
      </c>
      <c r="G64" s="42">
        <v>1537650</v>
      </c>
      <c r="H64" s="42">
        <v>57000</v>
      </c>
      <c r="I64" s="42">
        <v>0</v>
      </c>
      <c r="J64" s="41">
        <v>672000</v>
      </c>
      <c r="K64" s="42">
        <v>672000</v>
      </c>
      <c r="L64" s="42">
        <v>0</v>
      </c>
      <c r="M64" s="42">
        <v>0</v>
      </c>
      <c r="N64" s="42">
        <v>0</v>
      </c>
      <c r="O64" s="42">
        <v>672000</v>
      </c>
      <c r="P64" s="41">
        <f t="shared" si="1"/>
        <v>5009930</v>
      </c>
    </row>
    <row r="65" spans="1:16" ht="27">
      <c r="A65" s="51" t="s">
        <v>295</v>
      </c>
      <c r="B65" s="51" t="s">
        <v>281</v>
      </c>
      <c r="C65" s="51" t="s">
        <v>281</v>
      </c>
      <c r="D65" s="40" t="s">
        <v>294</v>
      </c>
      <c r="E65" s="41">
        <v>4337930</v>
      </c>
      <c r="F65" s="42">
        <v>3837930</v>
      </c>
      <c r="G65" s="42">
        <v>1537650</v>
      </c>
      <c r="H65" s="42">
        <v>57000</v>
      </c>
      <c r="I65" s="42">
        <v>0</v>
      </c>
      <c r="J65" s="41">
        <v>672000</v>
      </c>
      <c r="K65" s="42">
        <v>672000</v>
      </c>
      <c r="L65" s="42">
        <v>0</v>
      </c>
      <c r="M65" s="42">
        <v>0</v>
      </c>
      <c r="N65" s="42">
        <v>0</v>
      </c>
      <c r="O65" s="42">
        <v>672000</v>
      </c>
      <c r="P65" s="41">
        <f t="shared" si="1"/>
        <v>5009930</v>
      </c>
    </row>
    <row r="66" spans="1:16" ht="41.25">
      <c r="A66" s="32" t="s">
        <v>123</v>
      </c>
      <c r="B66" s="32" t="s">
        <v>76</v>
      </c>
      <c r="C66" s="32" t="s">
        <v>32</v>
      </c>
      <c r="D66" s="43" t="s">
        <v>77</v>
      </c>
      <c r="E66" s="44">
        <v>2057930</v>
      </c>
      <c r="F66" s="45">
        <v>2057930</v>
      </c>
      <c r="G66" s="45">
        <v>1537650</v>
      </c>
      <c r="H66" s="45">
        <v>57000</v>
      </c>
      <c r="I66" s="45">
        <v>0</v>
      </c>
      <c r="J66" s="44">
        <v>0</v>
      </c>
      <c r="K66" s="45">
        <v>0</v>
      </c>
      <c r="L66" s="45">
        <v>0</v>
      </c>
      <c r="M66" s="45">
        <v>0</v>
      </c>
      <c r="N66" s="45">
        <v>0</v>
      </c>
      <c r="O66" s="45">
        <v>0</v>
      </c>
      <c r="P66" s="44">
        <f t="shared" si="1"/>
        <v>2057930</v>
      </c>
    </row>
    <row r="67" spans="1:16" ht="13.5">
      <c r="A67" s="32" t="s">
        <v>124</v>
      </c>
      <c r="B67" s="32" t="s">
        <v>125</v>
      </c>
      <c r="C67" s="32" t="s">
        <v>36</v>
      </c>
      <c r="D67" s="43" t="s">
        <v>126</v>
      </c>
      <c r="E67" s="44">
        <v>500000</v>
      </c>
      <c r="F67" s="45">
        <v>0</v>
      </c>
      <c r="G67" s="45">
        <v>0</v>
      </c>
      <c r="H67" s="45">
        <v>0</v>
      </c>
      <c r="I67" s="45">
        <v>0</v>
      </c>
      <c r="J67" s="44">
        <v>0</v>
      </c>
      <c r="K67" s="45">
        <v>0</v>
      </c>
      <c r="L67" s="45">
        <v>0</v>
      </c>
      <c r="M67" s="45">
        <v>0</v>
      </c>
      <c r="N67" s="45">
        <v>0</v>
      </c>
      <c r="O67" s="45">
        <v>0</v>
      </c>
      <c r="P67" s="44">
        <f t="shared" si="1"/>
        <v>500000</v>
      </c>
    </row>
    <row r="68" spans="1:16" ht="30" customHeight="1">
      <c r="A68" s="32" t="s">
        <v>328</v>
      </c>
      <c r="B68" s="32" t="s">
        <v>335</v>
      </c>
      <c r="C68" s="32" t="s">
        <v>35</v>
      </c>
      <c r="D68" s="43" t="s">
        <v>336</v>
      </c>
      <c r="E68" s="44">
        <v>1780000</v>
      </c>
      <c r="F68" s="45">
        <v>1780000</v>
      </c>
      <c r="G68" s="45">
        <v>0</v>
      </c>
      <c r="H68" s="45">
        <v>0</v>
      </c>
      <c r="I68" s="45">
        <v>0</v>
      </c>
      <c r="J68" s="44">
        <v>672000</v>
      </c>
      <c r="K68" s="45">
        <v>672000</v>
      </c>
      <c r="L68" s="45">
        <v>0</v>
      </c>
      <c r="M68" s="45">
        <v>0</v>
      </c>
      <c r="N68" s="45">
        <v>0</v>
      </c>
      <c r="O68" s="45">
        <v>672000</v>
      </c>
      <c r="P68" s="44">
        <f t="shared" si="1"/>
        <v>2452000</v>
      </c>
    </row>
    <row r="69" spans="1:16" ht="13.5">
      <c r="A69" s="39" t="s">
        <v>5</v>
      </c>
      <c r="B69" s="39" t="s">
        <v>5</v>
      </c>
      <c r="C69" s="39" t="s">
        <v>5</v>
      </c>
      <c r="D69" s="38" t="s">
        <v>127</v>
      </c>
      <c r="E69" s="41">
        <v>213760188</v>
      </c>
      <c r="F69" s="41">
        <v>205985906</v>
      </c>
      <c r="G69" s="41">
        <v>145104229</v>
      </c>
      <c r="H69" s="41">
        <v>10627403</v>
      </c>
      <c r="I69" s="41">
        <v>7274282</v>
      </c>
      <c r="J69" s="41">
        <v>53343839</v>
      </c>
      <c r="K69" s="41">
        <v>11529522</v>
      </c>
      <c r="L69" s="41">
        <v>7438657</v>
      </c>
      <c r="M69" s="41">
        <v>16500</v>
      </c>
      <c r="N69" s="41">
        <v>411355</v>
      </c>
      <c r="O69" s="41">
        <v>45905182</v>
      </c>
      <c r="P69" s="41">
        <f t="shared" si="1"/>
        <v>267104027</v>
      </c>
    </row>
    <row r="71" spans="1:6" ht="18">
      <c r="A71" s="28" t="s">
        <v>156</v>
      </c>
      <c r="B71" s="29"/>
      <c r="C71" s="29"/>
      <c r="E71" s="29"/>
      <c r="F71" s="28" t="s">
        <v>157</v>
      </c>
    </row>
  </sheetData>
  <sheetProtection/>
  <mergeCells count="22">
    <mergeCell ref="M13:M14"/>
    <mergeCell ref="G12:H12"/>
    <mergeCell ref="F12:F14"/>
    <mergeCell ref="O12:O14"/>
    <mergeCell ref="P11:P14"/>
    <mergeCell ref="E12:E14"/>
    <mergeCell ref="K12:K14"/>
    <mergeCell ref="N13:N14"/>
    <mergeCell ref="E11:I11"/>
    <mergeCell ref="J11:O11"/>
    <mergeCell ref="M12:N12"/>
    <mergeCell ref="J12:J14"/>
    <mergeCell ref="I12:I14"/>
    <mergeCell ref="L12:L14"/>
    <mergeCell ref="A7:P7"/>
    <mergeCell ref="A8:P8"/>
    <mergeCell ref="A11:A14"/>
    <mergeCell ref="B11:B14"/>
    <mergeCell ref="C11:C14"/>
    <mergeCell ref="D11:D14"/>
    <mergeCell ref="G13:G14"/>
    <mergeCell ref="H13:H14"/>
  </mergeCells>
  <printOptions horizontalCentered="1"/>
  <pageMargins left="0.7874015748031497" right="0.7874015748031497" top="1.1811023622047245" bottom="0.3937007874015748" header="0" footer="0"/>
  <pageSetup fitToHeight="10" horizontalDpi="600" verticalDpi="600" orientation="landscape" paperSize="9" scale="46" r:id="rId1"/>
  <rowBreaks count="1" manualBreakCount="1">
    <brk id="59"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view="pageBreakPreview" zoomScale="115" zoomScaleSheetLayoutView="115" zoomScalePageLayoutView="0" workbookViewId="0" topLeftCell="A7">
      <selection activeCell="I4" sqref="I4:I5"/>
    </sheetView>
  </sheetViews>
  <sheetFormatPr defaultColWidth="9.00390625" defaultRowHeight="12.75"/>
  <cols>
    <col min="1" max="1" width="10.375" style="0" customWidth="1"/>
    <col min="2" max="2" width="11.00390625" style="0" customWidth="1"/>
    <col min="4" max="4" width="23.375" style="0" customWidth="1"/>
  </cols>
  <sheetData>
    <row r="1" s="8" customFormat="1" ht="18">
      <c r="J1" s="8" t="s">
        <v>128</v>
      </c>
    </row>
    <row r="2" s="8" customFormat="1" ht="18">
      <c r="J2" s="10" t="s">
        <v>236</v>
      </c>
    </row>
    <row r="3" s="8" customFormat="1" ht="18">
      <c r="J3" s="10" t="s">
        <v>360</v>
      </c>
    </row>
    <row r="4" s="8" customFormat="1" ht="18"/>
    <row r="5" spans="1:16" s="8" customFormat="1" ht="18">
      <c r="A5" s="131" t="s">
        <v>492</v>
      </c>
      <c r="B5" s="132"/>
      <c r="C5" s="132"/>
      <c r="D5" s="132"/>
      <c r="E5" s="132"/>
      <c r="F5" s="132"/>
      <c r="G5" s="132"/>
      <c r="H5" s="132"/>
      <c r="I5" s="132"/>
      <c r="J5" s="132"/>
      <c r="K5" s="132"/>
      <c r="L5" s="132"/>
      <c r="M5" s="132"/>
      <c r="N5" s="132"/>
      <c r="O5" s="132"/>
      <c r="P5" s="132"/>
    </row>
    <row r="6" s="8" customFormat="1" ht="18">
      <c r="A6" s="21" t="s">
        <v>6</v>
      </c>
    </row>
    <row r="7" spans="1:16" s="8" customFormat="1" ht="18">
      <c r="A7" s="22" t="s">
        <v>7</v>
      </c>
      <c r="P7" s="9" t="s">
        <v>237</v>
      </c>
    </row>
    <row r="8" spans="1:16" ht="12.75">
      <c r="A8" s="141" t="s">
        <v>21</v>
      </c>
      <c r="B8" s="141" t="s">
        <v>22</v>
      </c>
      <c r="C8" s="141" t="s">
        <v>23</v>
      </c>
      <c r="D8" s="139" t="s">
        <v>24</v>
      </c>
      <c r="E8" s="139" t="s">
        <v>129</v>
      </c>
      <c r="F8" s="139"/>
      <c r="G8" s="139"/>
      <c r="H8" s="139"/>
      <c r="I8" s="139" t="s">
        <v>130</v>
      </c>
      <c r="J8" s="139"/>
      <c r="K8" s="139"/>
      <c r="L8" s="139"/>
      <c r="M8" s="140" t="s">
        <v>131</v>
      </c>
      <c r="N8" s="139"/>
      <c r="O8" s="139"/>
      <c r="P8" s="139"/>
    </row>
    <row r="9" spans="1:16" ht="12.75">
      <c r="A9" s="139"/>
      <c r="B9" s="139"/>
      <c r="C9" s="139"/>
      <c r="D9" s="139"/>
      <c r="E9" s="139" t="s">
        <v>132</v>
      </c>
      <c r="F9" s="139" t="s">
        <v>133</v>
      </c>
      <c r="G9" s="139"/>
      <c r="H9" s="140" t="s">
        <v>134</v>
      </c>
      <c r="I9" s="139" t="s">
        <v>132</v>
      </c>
      <c r="J9" s="139" t="s">
        <v>133</v>
      </c>
      <c r="K9" s="139"/>
      <c r="L9" s="140" t="s">
        <v>134</v>
      </c>
      <c r="M9" s="140" t="s">
        <v>132</v>
      </c>
      <c r="N9" s="140" t="s">
        <v>133</v>
      </c>
      <c r="O9" s="140"/>
      <c r="P9" s="140" t="s">
        <v>134</v>
      </c>
    </row>
    <row r="10" spans="1:16" ht="12.75">
      <c r="A10" s="139"/>
      <c r="B10" s="139"/>
      <c r="C10" s="139"/>
      <c r="D10" s="139"/>
      <c r="E10" s="139"/>
      <c r="F10" s="139" t="s">
        <v>243</v>
      </c>
      <c r="G10" s="139" t="s">
        <v>244</v>
      </c>
      <c r="H10" s="139"/>
      <c r="I10" s="139"/>
      <c r="J10" s="139" t="s">
        <v>243</v>
      </c>
      <c r="K10" s="139" t="s">
        <v>244</v>
      </c>
      <c r="L10" s="139"/>
      <c r="M10" s="139"/>
      <c r="N10" s="140" t="s">
        <v>243</v>
      </c>
      <c r="O10" s="140" t="s">
        <v>244</v>
      </c>
      <c r="P10" s="139"/>
    </row>
    <row r="11" spans="1:16" ht="105" customHeight="1">
      <c r="A11" s="139"/>
      <c r="B11" s="139"/>
      <c r="C11" s="139"/>
      <c r="D11" s="139"/>
      <c r="E11" s="139"/>
      <c r="F11" s="139"/>
      <c r="G11" s="139"/>
      <c r="H11" s="139"/>
      <c r="I11" s="139"/>
      <c r="J11" s="139"/>
      <c r="K11" s="139"/>
      <c r="L11" s="139"/>
      <c r="M11" s="139"/>
      <c r="N11" s="139"/>
      <c r="O11" s="139"/>
      <c r="P11" s="139"/>
    </row>
    <row r="12" spans="1:16" ht="12.75">
      <c r="A12" s="1">
        <v>1</v>
      </c>
      <c r="B12" s="1">
        <v>2</v>
      </c>
      <c r="C12" s="1">
        <v>3</v>
      </c>
      <c r="D12" s="1">
        <v>4</v>
      </c>
      <c r="E12" s="1">
        <v>5</v>
      </c>
      <c r="F12" s="1">
        <v>6</v>
      </c>
      <c r="G12" s="1">
        <v>7</v>
      </c>
      <c r="H12" s="2">
        <v>8</v>
      </c>
      <c r="I12" s="1">
        <v>9</v>
      </c>
      <c r="J12" s="1">
        <v>10</v>
      </c>
      <c r="K12" s="1">
        <v>11</v>
      </c>
      <c r="L12" s="2">
        <v>12</v>
      </c>
      <c r="M12" s="2">
        <v>13</v>
      </c>
      <c r="N12" s="2">
        <v>14</v>
      </c>
      <c r="O12" s="2">
        <v>15</v>
      </c>
      <c r="P12" s="2">
        <v>16</v>
      </c>
    </row>
    <row r="13" spans="1:16" ht="12.75">
      <c r="A13" s="3"/>
      <c r="B13" s="4"/>
      <c r="C13" s="4"/>
      <c r="D13" s="4"/>
      <c r="E13" s="11">
        <v>0</v>
      </c>
      <c r="F13" s="12">
        <v>0</v>
      </c>
      <c r="G13" s="12">
        <v>0</v>
      </c>
      <c r="H13" s="13">
        <v>0</v>
      </c>
      <c r="I13" s="12">
        <v>0</v>
      </c>
      <c r="J13" s="12">
        <v>0</v>
      </c>
      <c r="K13" s="12">
        <v>0</v>
      </c>
      <c r="L13" s="13">
        <v>0</v>
      </c>
      <c r="M13" s="13">
        <v>0</v>
      </c>
      <c r="N13" s="13">
        <v>0</v>
      </c>
      <c r="O13" s="13">
        <v>0</v>
      </c>
      <c r="P13" s="13">
        <v>0</v>
      </c>
    </row>
    <row r="14" spans="1:16" ht="12.75">
      <c r="A14" s="3"/>
      <c r="B14" s="4"/>
      <c r="C14" s="4"/>
      <c r="D14" s="4"/>
      <c r="E14" s="11">
        <v>0</v>
      </c>
      <c r="F14" s="12">
        <v>0</v>
      </c>
      <c r="G14" s="12">
        <v>0</v>
      </c>
      <c r="H14" s="13">
        <v>0</v>
      </c>
      <c r="I14" s="12">
        <v>0</v>
      </c>
      <c r="J14" s="12">
        <v>0</v>
      </c>
      <c r="K14" s="12">
        <v>0</v>
      </c>
      <c r="L14" s="13">
        <v>0</v>
      </c>
      <c r="M14" s="13">
        <v>0</v>
      </c>
      <c r="N14" s="13">
        <v>0</v>
      </c>
      <c r="O14" s="13">
        <v>0</v>
      </c>
      <c r="P14" s="13">
        <v>0</v>
      </c>
    </row>
    <row r="15" spans="1:16" ht="12.75">
      <c r="A15" s="5"/>
      <c r="B15" s="6"/>
      <c r="C15" s="6"/>
      <c r="D15" s="6"/>
      <c r="E15" s="14">
        <v>0</v>
      </c>
      <c r="F15" s="15">
        <v>0</v>
      </c>
      <c r="G15" s="15">
        <v>0</v>
      </c>
      <c r="H15" s="16">
        <v>0</v>
      </c>
      <c r="I15" s="15">
        <v>0</v>
      </c>
      <c r="J15" s="15">
        <v>0</v>
      </c>
      <c r="K15" s="15">
        <v>0</v>
      </c>
      <c r="L15" s="16">
        <v>0</v>
      </c>
      <c r="M15" s="16">
        <v>0</v>
      </c>
      <c r="N15" s="16">
        <v>0</v>
      </c>
      <c r="O15" s="16">
        <v>0</v>
      </c>
      <c r="P15" s="16">
        <v>0</v>
      </c>
    </row>
    <row r="16" spans="1:16" ht="12.75">
      <c r="A16" s="17" t="s">
        <v>5</v>
      </c>
      <c r="B16" s="18" t="s">
        <v>5</v>
      </c>
      <c r="C16" s="18" t="s">
        <v>5</v>
      </c>
      <c r="D16" s="18" t="s">
        <v>127</v>
      </c>
      <c r="E16" s="19">
        <v>0</v>
      </c>
      <c r="F16" s="19">
        <v>0</v>
      </c>
      <c r="G16" s="19">
        <v>0</v>
      </c>
      <c r="H16" s="19">
        <v>0</v>
      </c>
      <c r="I16" s="19">
        <v>0</v>
      </c>
      <c r="J16" s="19">
        <v>0</v>
      </c>
      <c r="K16" s="19">
        <v>0</v>
      </c>
      <c r="L16" s="19">
        <v>0</v>
      </c>
      <c r="M16" s="19">
        <v>0</v>
      </c>
      <c r="N16" s="19">
        <v>0</v>
      </c>
      <c r="O16" s="19">
        <v>0</v>
      </c>
      <c r="P16" s="19">
        <v>0</v>
      </c>
    </row>
    <row r="17" spans="1:16" ht="12.75">
      <c r="A17" s="142"/>
      <c r="B17" s="142"/>
      <c r="C17" s="142"/>
      <c r="D17" s="142"/>
      <c r="E17" s="142"/>
      <c r="F17" s="142"/>
      <c r="G17" s="142"/>
      <c r="H17" s="142"/>
      <c r="I17" s="142"/>
      <c r="J17" s="142"/>
      <c r="K17" s="142"/>
      <c r="L17" s="142"/>
      <c r="M17" s="142"/>
      <c r="N17" s="142"/>
      <c r="O17" s="142"/>
      <c r="P17" s="142"/>
    </row>
    <row r="19" spans="1:8" s="8" customFormat="1" ht="18">
      <c r="A19" s="28" t="s">
        <v>156</v>
      </c>
      <c r="B19" s="29"/>
      <c r="C19" s="29"/>
      <c r="E19" s="29"/>
      <c r="F19" s="28" t="s">
        <v>157</v>
      </c>
      <c r="H19" s="20"/>
    </row>
  </sheetData>
  <sheetProtection/>
  <mergeCells count="24">
    <mergeCell ref="A17:P17"/>
    <mergeCell ref="P9:P11"/>
    <mergeCell ref="F10:F11"/>
    <mergeCell ref="G10:G11"/>
    <mergeCell ref="J10:J11"/>
    <mergeCell ref="K10:K11"/>
    <mergeCell ref="A5:P5"/>
    <mergeCell ref="A8:A11"/>
    <mergeCell ref="B8:B11"/>
    <mergeCell ref="C8:C11"/>
    <mergeCell ref="D8:D11"/>
    <mergeCell ref="E8:H8"/>
    <mergeCell ref="N10:N11"/>
    <mergeCell ref="O10:O11"/>
    <mergeCell ref="H9:H11"/>
    <mergeCell ref="I9:I11"/>
    <mergeCell ref="I8:L8"/>
    <mergeCell ref="M8:P8"/>
    <mergeCell ref="E9:E11"/>
    <mergeCell ref="F9:G9"/>
    <mergeCell ref="J9:K9"/>
    <mergeCell ref="L9:L11"/>
    <mergeCell ref="M9:M11"/>
    <mergeCell ref="N9:O9"/>
  </mergeCells>
  <printOptions horizontalCentered="1"/>
  <pageMargins left="0.7874015748031497" right="0.7874015748031497" top="1.1811023622047245" bottom="0.3937007874015748" header="1.1811023622047245" footer="0"/>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H70"/>
  <sheetViews>
    <sheetView view="pageBreakPreview" zoomScale="115" zoomScaleSheetLayoutView="115" zoomScalePageLayoutView="0" workbookViewId="0" topLeftCell="A1">
      <selection activeCell="C70" sqref="C70"/>
    </sheetView>
  </sheetViews>
  <sheetFormatPr defaultColWidth="9.00390625" defaultRowHeight="12.75"/>
  <cols>
    <col min="1" max="1" width="18.125" style="0" customWidth="1"/>
    <col min="2" max="2" width="17.50390625" style="0" customWidth="1"/>
    <col min="3" max="3" width="56.125" style="0" customWidth="1"/>
    <col min="4" max="4" width="18.375" style="0" customWidth="1"/>
    <col min="8" max="8" width="9.875" style="0" customWidth="1"/>
  </cols>
  <sheetData>
    <row r="1" s="8" customFormat="1" ht="18">
      <c r="C1" s="8" t="s">
        <v>135</v>
      </c>
    </row>
    <row r="2" s="8" customFormat="1" ht="18">
      <c r="C2" s="10" t="s">
        <v>236</v>
      </c>
    </row>
    <row r="3" s="8" customFormat="1" ht="18">
      <c r="C3" s="10" t="s">
        <v>360</v>
      </c>
    </row>
    <row r="4" spans="3:4" s="8" customFormat="1" ht="18">
      <c r="C4" s="10" t="s">
        <v>359</v>
      </c>
      <c r="D4" s="10"/>
    </row>
    <row r="5" spans="3:4" s="8" customFormat="1" ht="18">
      <c r="C5" s="10" t="s">
        <v>550</v>
      </c>
      <c r="D5" s="10"/>
    </row>
    <row r="6" s="8" customFormat="1" ht="18"/>
    <row r="7" spans="1:4" s="8" customFormat="1" ht="18">
      <c r="A7" s="131" t="s">
        <v>356</v>
      </c>
      <c r="B7" s="132"/>
      <c r="C7" s="132"/>
      <c r="D7" s="132"/>
    </row>
    <row r="8" spans="1:4" s="8" customFormat="1" ht="18">
      <c r="A8" s="145" t="s">
        <v>6</v>
      </c>
      <c r="B8" s="132"/>
      <c r="C8" s="132"/>
      <c r="D8" s="132"/>
    </row>
    <row r="9" spans="1:4" s="8" customFormat="1" ht="18">
      <c r="A9" s="132" t="s">
        <v>7</v>
      </c>
      <c r="B9" s="132"/>
      <c r="C9" s="132"/>
      <c r="D9" s="132"/>
    </row>
    <row r="10" s="8" customFormat="1" ht="18">
      <c r="A10" s="22" t="s">
        <v>489</v>
      </c>
    </row>
    <row r="11" s="8" customFormat="1" ht="18">
      <c r="D11" s="9" t="s">
        <v>237</v>
      </c>
    </row>
    <row r="12" spans="1:4" ht="44.25" customHeight="1">
      <c r="A12" s="105" t="s">
        <v>229</v>
      </c>
      <c r="B12" s="146" t="s">
        <v>230</v>
      </c>
      <c r="C12" s="147"/>
      <c r="D12" s="105" t="s">
        <v>240</v>
      </c>
    </row>
    <row r="13" spans="1:4" ht="13.5">
      <c r="A13" s="105">
        <v>1</v>
      </c>
      <c r="B13" s="146">
        <v>2</v>
      </c>
      <c r="C13" s="147"/>
      <c r="D13" s="105">
        <v>3</v>
      </c>
    </row>
    <row r="14" spans="1:4" ht="13.5">
      <c r="A14" s="143" t="s">
        <v>136</v>
      </c>
      <c r="B14" s="144"/>
      <c r="C14" s="144"/>
      <c r="D14" s="144"/>
    </row>
    <row r="15" spans="1:4" ht="13.5">
      <c r="A15" s="85" t="s">
        <v>228</v>
      </c>
      <c r="B15" s="106" t="s">
        <v>357</v>
      </c>
      <c r="C15" s="107"/>
      <c r="D15" s="108">
        <v>19907800</v>
      </c>
    </row>
    <row r="16" spans="1:4" ht="13.5">
      <c r="A16" s="47" t="s">
        <v>296</v>
      </c>
      <c r="B16" s="109" t="s">
        <v>264</v>
      </c>
      <c r="C16" s="110"/>
      <c r="D16" s="111">
        <v>19907800</v>
      </c>
    </row>
    <row r="17" spans="1:4" ht="41.25">
      <c r="A17" s="85" t="s">
        <v>493</v>
      </c>
      <c r="B17" s="106" t="s">
        <v>494</v>
      </c>
      <c r="C17" s="107"/>
      <c r="D17" s="108">
        <v>0</v>
      </c>
    </row>
    <row r="18" spans="1:4" ht="13.5">
      <c r="A18" s="47" t="s">
        <v>296</v>
      </c>
      <c r="B18" s="109" t="s">
        <v>264</v>
      </c>
      <c r="C18" s="110"/>
      <c r="D18" s="111">
        <v>0</v>
      </c>
    </row>
    <row r="19" spans="1:4" ht="24" customHeight="1">
      <c r="A19" s="85" t="s">
        <v>275</v>
      </c>
      <c r="B19" s="106" t="s">
        <v>358</v>
      </c>
      <c r="C19" s="107"/>
      <c r="D19" s="108">
        <v>68058800</v>
      </c>
    </row>
    <row r="20" spans="1:4" ht="13.5">
      <c r="A20" s="47" t="s">
        <v>296</v>
      </c>
      <c r="B20" s="109" t="s">
        <v>264</v>
      </c>
      <c r="C20" s="110"/>
      <c r="D20" s="111">
        <v>68058800</v>
      </c>
    </row>
    <row r="21" spans="1:4" ht="50.25" customHeight="1">
      <c r="A21" s="85" t="s">
        <v>278</v>
      </c>
      <c r="B21" s="106" t="s">
        <v>279</v>
      </c>
      <c r="C21" s="107"/>
      <c r="D21" s="108">
        <v>1546200</v>
      </c>
    </row>
    <row r="22" spans="1:4" ht="15.75" customHeight="1">
      <c r="A22" s="47" t="s">
        <v>297</v>
      </c>
      <c r="B22" s="109" t="s">
        <v>298</v>
      </c>
      <c r="C22" s="110"/>
      <c r="D22" s="111">
        <v>1546200</v>
      </c>
    </row>
    <row r="23" spans="1:4" ht="45" customHeight="1">
      <c r="A23" s="85" t="s">
        <v>306</v>
      </c>
      <c r="B23" s="106" t="s">
        <v>307</v>
      </c>
      <c r="C23" s="107"/>
      <c r="D23" s="108">
        <v>1456400</v>
      </c>
    </row>
    <row r="24" spans="1:4" ht="13.5">
      <c r="A24" s="47" t="s">
        <v>297</v>
      </c>
      <c r="B24" s="109" t="s">
        <v>298</v>
      </c>
      <c r="C24" s="110"/>
      <c r="D24" s="111">
        <v>1456400</v>
      </c>
    </row>
    <row r="25" spans="1:4" ht="29.25" customHeight="1">
      <c r="A25" s="85" t="s">
        <v>500</v>
      </c>
      <c r="B25" s="106" t="s">
        <v>501</v>
      </c>
      <c r="C25" s="107"/>
      <c r="D25" s="108">
        <v>0</v>
      </c>
    </row>
    <row r="26" spans="1:4" ht="13.5">
      <c r="A26" s="47" t="s">
        <v>297</v>
      </c>
      <c r="B26" s="109" t="s">
        <v>298</v>
      </c>
      <c r="C26" s="110"/>
      <c r="D26" s="111">
        <v>0</v>
      </c>
    </row>
    <row r="27" spans="1:4" ht="23.25" customHeight="1">
      <c r="A27" s="85" t="s">
        <v>535</v>
      </c>
      <c r="B27" s="106" t="s">
        <v>536</v>
      </c>
      <c r="C27" s="107"/>
      <c r="D27" s="108">
        <v>131031</v>
      </c>
    </row>
    <row r="28" spans="1:4" ht="13.5">
      <c r="A28" s="47" t="s">
        <v>297</v>
      </c>
      <c r="B28" s="109" t="s">
        <v>298</v>
      </c>
      <c r="C28" s="110"/>
      <c r="D28" s="111">
        <v>131031</v>
      </c>
    </row>
    <row r="29" spans="1:4" ht="41.25">
      <c r="A29" s="85" t="s">
        <v>537</v>
      </c>
      <c r="B29" s="106" t="s">
        <v>538</v>
      </c>
      <c r="C29" s="107"/>
      <c r="D29" s="108">
        <v>19026</v>
      </c>
    </row>
    <row r="30" spans="1:4" ht="13.5">
      <c r="A30" s="47" t="s">
        <v>297</v>
      </c>
      <c r="B30" s="109" t="s">
        <v>298</v>
      </c>
      <c r="C30" s="110"/>
      <c r="D30" s="111">
        <v>19026</v>
      </c>
    </row>
    <row r="31" spans="1:4" ht="13.5">
      <c r="A31" s="85" t="s">
        <v>502</v>
      </c>
      <c r="B31" s="106" t="s">
        <v>503</v>
      </c>
      <c r="C31" s="107"/>
      <c r="D31" s="108">
        <v>0</v>
      </c>
    </row>
    <row r="32" spans="1:4" ht="45" customHeight="1">
      <c r="A32" s="47" t="s">
        <v>297</v>
      </c>
      <c r="B32" s="109" t="s">
        <v>298</v>
      </c>
      <c r="C32" s="110"/>
      <c r="D32" s="111">
        <v>0</v>
      </c>
    </row>
    <row r="33" spans="1:4" ht="13.5">
      <c r="A33" s="143" t="s">
        <v>137</v>
      </c>
      <c r="B33" s="144"/>
      <c r="C33" s="144"/>
      <c r="D33" s="144"/>
    </row>
    <row r="34" spans="1:4" ht="13.5">
      <c r="A34" s="85" t="s">
        <v>228</v>
      </c>
      <c r="B34" s="106" t="s">
        <v>357</v>
      </c>
      <c r="C34" s="107"/>
      <c r="D34" s="108">
        <v>0</v>
      </c>
    </row>
    <row r="35" spans="1:5" ht="18">
      <c r="A35" s="47" t="s">
        <v>296</v>
      </c>
      <c r="B35" s="109" t="s">
        <v>264</v>
      </c>
      <c r="C35" s="110"/>
      <c r="D35" s="111">
        <v>0</v>
      </c>
      <c r="E35" s="29"/>
    </row>
    <row r="36" spans="1:4" ht="41.25">
      <c r="A36" s="85" t="s">
        <v>493</v>
      </c>
      <c r="B36" s="106" t="s">
        <v>494</v>
      </c>
      <c r="C36" s="107"/>
      <c r="D36" s="108">
        <v>33000000</v>
      </c>
    </row>
    <row r="37" spans="1:4" ht="13.5">
      <c r="A37" s="47" t="s">
        <v>296</v>
      </c>
      <c r="B37" s="109" t="s">
        <v>264</v>
      </c>
      <c r="C37" s="110"/>
      <c r="D37" s="111">
        <v>33000000</v>
      </c>
    </row>
    <row r="38" spans="1:4" ht="13.5">
      <c r="A38" s="85" t="s">
        <v>275</v>
      </c>
      <c r="B38" s="106" t="s">
        <v>358</v>
      </c>
      <c r="C38" s="107"/>
      <c r="D38" s="108">
        <v>0</v>
      </c>
    </row>
    <row r="39" spans="1:4" ht="13.5">
      <c r="A39" s="47" t="s">
        <v>296</v>
      </c>
      <c r="B39" s="109" t="s">
        <v>264</v>
      </c>
      <c r="C39" s="110"/>
      <c r="D39" s="111">
        <v>0</v>
      </c>
    </row>
    <row r="40" spans="1:4" ht="41.25">
      <c r="A40" s="85" t="s">
        <v>278</v>
      </c>
      <c r="B40" s="106" t="s">
        <v>279</v>
      </c>
      <c r="C40" s="107"/>
      <c r="D40" s="108">
        <v>0</v>
      </c>
    </row>
    <row r="41" spans="1:4" ht="13.5">
      <c r="A41" s="47" t="s">
        <v>297</v>
      </c>
      <c r="B41" s="109" t="s">
        <v>298</v>
      </c>
      <c r="C41" s="110"/>
      <c r="D41" s="111">
        <v>0</v>
      </c>
    </row>
    <row r="42" spans="1:8" ht="27">
      <c r="A42" s="85" t="s">
        <v>306</v>
      </c>
      <c r="B42" s="106" t="s">
        <v>307</v>
      </c>
      <c r="C42" s="107"/>
      <c r="D42" s="108">
        <v>0</v>
      </c>
      <c r="E42" s="29"/>
      <c r="G42" s="8"/>
      <c r="H42" s="20"/>
    </row>
    <row r="43" spans="1:4" ht="13.5">
      <c r="A43" s="47" t="s">
        <v>297</v>
      </c>
      <c r="B43" s="109" t="s">
        <v>298</v>
      </c>
      <c r="C43" s="110"/>
      <c r="D43" s="111">
        <v>0</v>
      </c>
    </row>
    <row r="44" spans="1:4" ht="27">
      <c r="A44" s="85" t="s">
        <v>500</v>
      </c>
      <c r="B44" s="106" t="s">
        <v>501</v>
      </c>
      <c r="C44" s="107"/>
      <c r="D44" s="108">
        <v>1060660</v>
      </c>
    </row>
    <row r="45" spans="1:4" ht="13.5">
      <c r="A45" s="47" t="s">
        <v>297</v>
      </c>
      <c r="B45" s="109" t="s">
        <v>298</v>
      </c>
      <c r="C45" s="110"/>
      <c r="D45" s="111">
        <v>1060660</v>
      </c>
    </row>
    <row r="46" spans="1:4" ht="41.25">
      <c r="A46" s="85" t="s">
        <v>535</v>
      </c>
      <c r="B46" s="106" t="s">
        <v>536</v>
      </c>
      <c r="C46" s="107"/>
      <c r="D46" s="108">
        <v>0</v>
      </c>
    </row>
    <row r="47" spans="1:8" ht="18">
      <c r="A47" s="47" t="s">
        <v>297</v>
      </c>
      <c r="B47" s="109" t="s">
        <v>298</v>
      </c>
      <c r="C47" s="110"/>
      <c r="D47" s="111">
        <v>0</v>
      </c>
      <c r="E47" s="29"/>
      <c r="G47" s="8"/>
      <c r="H47" s="20"/>
    </row>
    <row r="48" spans="1:4" ht="41.25">
      <c r="A48" s="85" t="s">
        <v>537</v>
      </c>
      <c r="B48" s="106" t="s">
        <v>538</v>
      </c>
      <c r="C48" s="107"/>
      <c r="D48" s="108">
        <v>0</v>
      </c>
    </row>
    <row r="49" spans="1:4" ht="13.5">
      <c r="A49" s="47" t="s">
        <v>297</v>
      </c>
      <c r="B49" s="109" t="s">
        <v>298</v>
      </c>
      <c r="C49" s="110"/>
      <c r="D49" s="111">
        <v>0</v>
      </c>
    </row>
    <row r="50" spans="1:5" ht="18">
      <c r="A50" s="85" t="s">
        <v>502</v>
      </c>
      <c r="B50" s="106" t="s">
        <v>503</v>
      </c>
      <c r="C50" s="107"/>
      <c r="D50" s="108">
        <v>801672</v>
      </c>
      <c r="E50" s="29"/>
    </row>
    <row r="51" spans="1:4" ht="13.5">
      <c r="A51" s="47" t="s">
        <v>297</v>
      </c>
      <c r="B51" s="109" t="s">
        <v>298</v>
      </c>
      <c r="C51" s="110"/>
      <c r="D51" s="111">
        <v>801672</v>
      </c>
    </row>
    <row r="52" spans="1:4" ht="13.5">
      <c r="A52" s="112" t="s">
        <v>5</v>
      </c>
      <c r="B52" s="113" t="s">
        <v>231</v>
      </c>
      <c r="C52" s="114"/>
      <c r="D52" s="115">
        <v>125981589</v>
      </c>
    </row>
    <row r="53" spans="1:4" ht="13.5">
      <c r="A53" s="112" t="s">
        <v>5</v>
      </c>
      <c r="B53" s="113" t="s">
        <v>132</v>
      </c>
      <c r="C53" s="114"/>
      <c r="D53" s="115">
        <v>91119257</v>
      </c>
    </row>
    <row r="54" spans="1:8" ht="18">
      <c r="A54" s="112" t="s">
        <v>5</v>
      </c>
      <c r="B54" s="113" t="s">
        <v>133</v>
      </c>
      <c r="C54" s="114"/>
      <c r="D54" s="115">
        <v>34862332</v>
      </c>
      <c r="E54" s="29"/>
      <c r="G54" s="8"/>
      <c r="H54" s="20"/>
    </row>
    <row r="55" spans="1:4" ht="13.5">
      <c r="A55" s="48"/>
      <c r="B55" s="48"/>
      <c r="C55" s="48"/>
      <c r="D55" s="48"/>
    </row>
    <row r="56" spans="1:4" ht="13.5">
      <c r="A56" s="31" t="s">
        <v>506</v>
      </c>
      <c r="B56" s="48"/>
      <c r="C56" s="48"/>
      <c r="D56" s="49" t="s">
        <v>237</v>
      </c>
    </row>
    <row r="57" spans="1:4" ht="96">
      <c r="A57" s="105" t="s">
        <v>232</v>
      </c>
      <c r="B57" s="105" t="s">
        <v>233</v>
      </c>
      <c r="C57" s="105" t="s">
        <v>234</v>
      </c>
      <c r="D57" s="105" t="s">
        <v>240</v>
      </c>
    </row>
    <row r="58" spans="1:4" ht="13.5">
      <c r="A58" s="105">
        <v>1</v>
      </c>
      <c r="B58" s="105">
        <v>2</v>
      </c>
      <c r="C58" s="105">
        <v>3</v>
      </c>
      <c r="D58" s="105">
        <v>4</v>
      </c>
    </row>
    <row r="59" spans="1:4" ht="13.5">
      <c r="A59" s="143" t="s">
        <v>138</v>
      </c>
      <c r="B59" s="144"/>
      <c r="C59" s="144"/>
      <c r="D59" s="144"/>
    </row>
    <row r="60" spans="1:4" ht="41.25">
      <c r="A60" s="116" t="s">
        <v>328</v>
      </c>
      <c r="B60" s="116" t="s">
        <v>335</v>
      </c>
      <c r="C60" s="117" t="s">
        <v>336</v>
      </c>
      <c r="D60" s="108">
        <v>1780000</v>
      </c>
    </row>
    <row r="61" spans="1:4" ht="13.5">
      <c r="A61" s="118" t="s">
        <v>296</v>
      </c>
      <c r="B61" s="118" t="s">
        <v>335</v>
      </c>
      <c r="C61" s="119" t="s">
        <v>264</v>
      </c>
      <c r="D61" s="111">
        <v>1780000</v>
      </c>
    </row>
    <row r="62" spans="1:5" ht="18">
      <c r="A62" s="143" t="s">
        <v>139</v>
      </c>
      <c r="B62" s="144"/>
      <c r="C62" s="144"/>
      <c r="D62" s="144"/>
      <c r="E62" s="29"/>
    </row>
    <row r="63" spans="1:4" ht="41.25">
      <c r="A63" s="85" t="s">
        <v>328</v>
      </c>
      <c r="B63" s="85" t="s">
        <v>335</v>
      </c>
      <c r="C63" s="120" t="s">
        <v>336</v>
      </c>
      <c r="D63" s="108">
        <v>672000</v>
      </c>
    </row>
    <row r="64" spans="1:4" ht="13.5">
      <c r="A64" s="47" t="s">
        <v>296</v>
      </c>
      <c r="B64" s="47" t="s">
        <v>335</v>
      </c>
      <c r="C64" s="32" t="s">
        <v>264</v>
      </c>
      <c r="D64" s="111">
        <v>672000</v>
      </c>
    </row>
    <row r="65" spans="1:4" ht="13.5">
      <c r="A65" s="121" t="s">
        <v>5</v>
      </c>
      <c r="B65" s="121" t="s">
        <v>5</v>
      </c>
      <c r="C65" s="122" t="s">
        <v>231</v>
      </c>
      <c r="D65" s="115">
        <v>2452000</v>
      </c>
    </row>
    <row r="66" spans="1:4" ht="13.5">
      <c r="A66" s="121" t="s">
        <v>5</v>
      </c>
      <c r="B66" s="121" t="s">
        <v>5</v>
      </c>
      <c r="C66" s="122" t="s">
        <v>132</v>
      </c>
      <c r="D66" s="115">
        <v>1780000</v>
      </c>
    </row>
    <row r="67" spans="1:4" ht="13.5">
      <c r="A67" s="121" t="s">
        <v>5</v>
      </c>
      <c r="B67" s="121" t="s">
        <v>5</v>
      </c>
      <c r="C67" s="122" t="s">
        <v>133</v>
      </c>
      <c r="D67" s="115">
        <v>672000</v>
      </c>
    </row>
    <row r="70" spans="1:5" ht="18">
      <c r="A70" s="28" t="s">
        <v>156</v>
      </c>
      <c r="B70" s="29"/>
      <c r="C70" s="84" t="s">
        <v>157</v>
      </c>
      <c r="E70" s="29"/>
    </row>
  </sheetData>
  <sheetProtection/>
  <mergeCells count="9">
    <mergeCell ref="A59:D59"/>
    <mergeCell ref="A62:D62"/>
    <mergeCell ref="A7:D7"/>
    <mergeCell ref="A8:D8"/>
    <mergeCell ref="A9:D9"/>
    <mergeCell ref="B12:C12"/>
    <mergeCell ref="B13:C13"/>
    <mergeCell ref="A14:D14"/>
    <mergeCell ref="A33:D33"/>
  </mergeCells>
  <printOptions horizontalCentered="1"/>
  <pageMargins left="1.1811023622047245" right="0.3937007874015748" top="0.7874015748031497" bottom="0.7874015748031497" header="0" footer="0"/>
  <pageSetup fitToHeight="10" fitToWidth="1" horizontalDpi="600" verticalDpi="600" orientation="portrait" paperSize="9" scale="79" r:id="rId1"/>
  <colBreaks count="1" manualBreakCount="1">
    <brk id="8" max="91" man="1"/>
  </colBreaks>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view="pageBreakPreview" zoomScaleSheetLayoutView="100" zoomScalePageLayoutView="0" workbookViewId="0" topLeftCell="A4">
      <selection activeCell="G5" sqref="G5"/>
    </sheetView>
  </sheetViews>
  <sheetFormatPr defaultColWidth="9.00390625" defaultRowHeight="12.75"/>
  <cols>
    <col min="1" max="1" width="16.125" style="0" customWidth="1"/>
    <col min="2" max="2" width="15.00390625" style="0" customWidth="1"/>
    <col min="3" max="3" width="15.625" style="0" customWidth="1"/>
    <col min="4" max="4" width="42.00390625" style="0" customWidth="1"/>
    <col min="5" max="5" width="49.875" style="0" customWidth="1"/>
    <col min="6" max="6" width="16.00390625" style="0" customWidth="1"/>
    <col min="7" max="7" width="16.375" style="0" customWidth="1"/>
    <col min="8" max="8" width="15.50390625" style="0" customWidth="1"/>
    <col min="9" max="9" width="20.50390625" style="0" customWidth="1"/>
    <col min="10" max="10" width="14.875" style="0" customWidth="1"/>
  </cols>
  <sheetData>
    <row r="1" s="8" customFormat="1" ht="18">
      <c r="G1" s="8" t="s">
        <v>140</v>
      </c>
    </row>
    <row r="2" s="8" customFormat="1" ht="18">
      <c r="G2" s="10" t="s">
        <v>236</v>
      </c>
    </row>
    <row r="3" s="8" customFormat="1" ht="18">
      <c r="G3" s="10" t="s">
        <v>360</v>
      </c>
    </row>
    <row r="4" s="8" customFormat="1" ht="18">
      <c r="G4" s="10" t="s">
        <v>359</v>
      </c>
    </row>
    <row r="5" s="8" customFormat="1" ht="18">
      <c r="G5" s="10" t="s">
        <v>486</v>
      </c>
    </row>
    <row r="6" s="8" customFormat="1" ht="18"/>
    <row r="7" spans="1:10" s="8" customFormat="1" ht="18">
      <c r="A7" s="131" t="s">
        <v>256</v>
      </c>
      <c r="B7" s="132"/>
      <c r="C7" s="132"/>
      <c r="D7" s="132"/>
      <c r="E7" s="132"/>
      <c r="F7" s="132"/>
      <c r="G7" s="132"/>
      <c r="H7" s="132"/>
      <c r="I7" s="132"/>
      <c r="J7" s="132"/>
    </row>
    <row r="8" spans="1:10" s="8" customFormat="1" ht="18">
      <c r="A8" s="131" t="s">
        <v>361</v>
      </c>
      <c r="B8" s="132"/>
      <c r="C8" s="132"/>
      <c r="D8" s="132"/>
      <c r="E8" s="132"/>
      <c r="F8" s="132"/>
      <c r="G8" s="132"/>
      <c r="H8" s="132"/>
      <c r="I8" s="132"/>
      <c r="J8" s="132"/>
    </row>
    <row r="9" s="8" customFormat="1" ht="18">
      <c r="A9" s="125" t="s">
        <v>6</v>
      </c>
    </row>
    <row r="10" spans="1:10" s="8" customFormat="1" ht="18">
      <c r="A10" s="8" t="s">
        <v>7</v>
      </c>
      <c r="J10" s="9"/>
    </row>
    <row r="11" spans="1:10" s="8" customFormat="1" ht="96">
      <c r="A11" s="32" t="s">
        <v>21</v>
      </c>
      <c r="B11" s="32" t="s">
        <v>22</v>
      </c>
      <c r="C11" s="32" t="s">
        <v>23</v>
      </c>
      <c r="D11" s="32" t="s">
        <v>24</v>
      </c>
      <c r="E11" s="32" t="s">
        <v>257</v>
      </c>
      <c r="F11" s="32" t="s">
        <v>258</v>
      </c>
      <c r="G11" s="32" t="s">
        <v>259</v>
      </c>
      <c r="H11" s="32" t="s">
        <v>260</v>
      </c>
      <c r="I11" s="32" t="s">
        <v>362</v>
      </c>
      <c r="J11" s="32" t="s">
        <v>363</v>
      </c>
    </row>
    <row r="12" spans="1:10" s="7" customFormat="1" ht="13.5">
      <c r="A12" s="32">
        <v>1</v>
      </c>
      <c r="B12" s="32">
        <v>2</v>
      </c>
      <c r="C12" s="32">
        <v>3</v>
      </c>
      <c r="D12" s="32">
        <v>4</v>
      </c>
      <c r="E12" s="32">
        <v>5</v>
      </c>
      <c r="F12" s="32">
        <v>6</v>
      </c>
      <c r="G12" s="32">
        <v>7</v>
      </c>
      <c r="H12" s="32">
        <v>8</v>
      </c>
      <c r="I12" s="32">
        <v>9</v>
      </c>
      <c r="J12" s="32">
        <v>10</v>
      </c>
    </row>
    <row r="13" spans="1:10" s="7" customFormat="1" ht="23.25" customHeight="1">
      <c r="A13" s="51" t="s">
        <v>280</v>
      </c>
      <c r="B13" s="51" t="s">
        <v>281</v>
      </c>
      <c r="C13" s="51" t="s">
        <v>281</v>
      </c>
      <c r="D13" s="87" t="s">
        <v>282</v>
      </c>
      <c r="E13" s="52"/>
      <c r="F13" s="51" t="s">
        <v>281</v>
      </c>
      <c r="G13" s="35">
        <v>3823600</v>
      </c>
      <c r="H13" s="35">
        <v>118600</v>
      </c>
      <c r="I13" s="35">
        <v>3281381</v>
      </c>
      <c r="J13" s="35" t="s">
        <v>299</v>
      </c>
    </row>
    <row r="14" spans="1:10" s="7" customFormat="1" ht="18.75" customHeight="1">
      <c r="A14" s="51" t="s">
        <v>283</v>
      </c>
      <c r="B14" s="51" t="s">
        <v>281</v>
      </c>
      <c r="C14" s="51" t="s">
        <v>281</v>
      </c>
      <c r="D14" s="87" t="s">
        <v>282</v>
      </c>
      <c r="E14" s="52"/>
      <c r="F14" s="51" t="s">
        <v>281</v>
      </c>
      <c r="G14" s="35">
        <v>3823600</v>
      </c>
      <c r="H14" s="35">
        <v>118600</v>
      </c>
      <c r="I14" s="35">
        <v>3281381</v>
      </c>
      <c r="J14" s="35" t="s">
        <v>299</v>
      </c>
    </row>
    <row r="15" spans="1:10" s="7" customFormat="1" ht="75.75" customHeight="1">
      <c r="A15" s="32" t="s">
        <v>364</v>
      </c>
      <c r="B15" s="32" t="s">
        <v>365</v>
      </c>
      <c r="C15" s="32" t="s">
        <v>145</v>
      </c>
      <c r="D15" s="88" t="s">
        <v>366</v>
      </c>
      <c r="E15" s="53" t="s">
        <v>367</v>
      </c>
      <c r="F15" s="32" t="s">
        <v>368</v>
      </c>
      <c r="G15" s="37">
        <v>3823600</v>
      </c>
      <c r="H15" s="37">
        <v>118600</v>
      </c>
      <c r="I15" s="37">
        <v>3281381</v>
      </c>
      <c r="J15" s="37" t="s">
        <v>300</v>
      </c>
    </row>
    <row r="16" spans="1:10" s="7" customFormat="1" ht="30.75" customHeight="1">
      <c r="A16" s="51" t="s">
        <v>285</v>
      </c>
      <c r="B16" s="51" t="s">
        <v>281</v>
      </c>
      <c r="C16" s="51" t="s">
        <v>281</v>
      </c>
      <c r="D16" s="87" t="s">
        <v>286</v>
      </c>
      <c r="E16" s="52"/>
      <c r="F16" s="51" t="s">
        <v>281</v>
      </c>
      <c r="G16" s="35">
        <v>750000</v>
      </c>
      <c r="H16" s="35">
        <v>750000</v>
      </c>
      <c r="I16" s="35">
        <v>750000</v>
      </c>
      <c r="J16" s="35" t="s">
        <v>299</v>
      </c>
    </row>
    <row r="17" spans="1:10" ht="27">
      <c r="A17" s="51" t="s">
        <v>287</v>
      </c>
      <c r="B17" s="51" t="s">
        <v>281</v>
      </c>
      <c r="C17" s="51" t="s">
        <v>281</v>
      </c>
      <c r="D17" s="87" t="s">
        <v>286</v>
      </c>
      <c r="E17" s="52"/>
      <c r="F17" s="51" t="s">
        <v>281</v>
      </c>
      <c r="G17" s="35">
        <v>750000</v>
      </c>
      <c r="H17" s="35">
        <v>750000</v>
      </c>
      <c r="I17" s="35">
        <v>750000</v>
      </c>
      <c r="J17" s="35" t="s">
        <v>299</v>
      </c>
    </row>
    <row r="18" spans="1:10" ht="105.75" customHeight="1">
      <c r="A18" s="32" t="s">
        <v>381</v>
      </c>
      <c r="B18" s="32" t="s">
        <v>453</v>
      </c>
      <c r="C18" s="32" t="s">
        <v>284</v>
      </c>
      <c r="D18" s="88" t="s">
        <v>454</v>
      </c>
      <c r="E18" s="53" t="s">
        <v>476</v>
      </c>
      <c r="F18" s="32" t="s">
        <v>462</v>
      </c>
      <c r="G18" s="37">
        <v>750000</v>
      </c>
      <c r="H18" s="37">
        <v>750000</v>
      </c>
      <c r="I18" s="37">
        <v>750000</v>
      </c>
      <c r="J18" s="37" t="s">
        <v>300</v>
      </c>
    </row>
    <row r="19" spans="1:10" ht="13.5">
      <c r="A19" s="39" t="s">
        <v>5</v>
      </c>
      <c r="B19" s="39" t="s">
        <v>5</v>
      </c>
      <c r="C19" s="39" t="s">
        <v>5</v>
      </c>
      <c r="D19" s="39" t="s">
        <v>127</v>
      </c>
      <c r="E19" s="39" t="s">
        <v>5</v>
      </c>
      <c r="F19" s="39" t="s">
        <v>5</v>
      </c>
      <c r="G19" s="34">
        <v>4573600</v>
      </c>
      <c r="H19" s="34">
        <v>868600</v>
      </c>
      <c r="I19" s="34">
        <v>4031381</v>
      </c>
      <c r="J19" s="34" t="s">
        <v>5</v>
      </c>
    </row>
    <row r="22" spans="2:5" ht="17.25">
      <c r="B22" s="28" t="s">
        <v>156</v>
      </c>
      <c r="E22" s="50" t="s">
        <v>157</v>
      </c>
    </row>
  </sheetData>
  <sheetProtection/>
  <mergeCells count="2">
    <mergeCell ref="A7:J7"/>
    <mergeCell ref="A8:J8"/>
  </mergeCells>
  <printOptions horizontalCentered="1"/>
  <pageMargins left="0.7874015748031497" right="0.7874015748031497" top="1.1811023622047245" bottom="0.3937007874015748" header="0" footer="0"/>
  <pageSetup fitToHeight="1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O49"/>
  <sheetViews>
    <sheetView view="pageBreakPreview" zoomScaleSheetLayoutView="100" zoomScalePageLayoutView="0" workbookViewId="0" topLeftCell="A1">
      <selection activeCell="D23" sqref="D23"/>
    </sheetView>
  </sheetViews>
  <sheetFormatPr defaultColWidth="9.00390625" defaultRowHeight="12.75"/>
  <cols>
    <col min="1" max="1" width="15.00390625" style="0" customWidth="1"/>
    <col min="2" max="2" width="15.50390625" style="0" customWidth="1"/>
    <col min="3" max="3" width="16.875" style="0" customWidth="1"/>
    <col min="4" max="4" width="42.125" style="0" customWidth="1"/>
    <col min="5" max="5" width="42.875" style="0" customWidth="1"/>
    <col min="6" max="6" width="18.50390625" style="0" customWidth="1"/>
    <col min="7" max="9" width="17.125" style="0" customWidth="1"/>
    <col min="10" max="10" width="19.50390625" style="0" customWidth="1"/>
    <col min="12" max="12" width="10.50390625" style="0" bestFit="1" customWidth="1"/>
  </cols>
  <sheetData>
    <row r="1" s="8" customFormat="1" ht="18">
      <c r="G1" s="8" t="s">
        <v>141</v>
      </c>
    </row>
    <row r="2" s="8" customFormat="1" ht="18">
      <c r="G2" s="10" t="s">
        <v>236</v>
      </c>
    </row>
    <row r="3" s="8" customFormat="1" ht="18">
      <c r="G3" s="10" t="s">
        <v>360</v>
      </c>
    </row>
    <row r="4" spans="6:7" s="8" customFormat="1" ht="18">
      <c r="F4" s="10"/>
      <c r="G4" s="10" t="s">
        <v>359</v>
      </c>
    </row>
    <row r="5" spans="6:7" s="8" customFormat="1" ht="18">
      <c r="F5" s="10"/>
      <c r="G5" s="10" t="s">
        <v>550</v>
      </c>
    </row>
    <row r="6" spans="1:10" s="8" customFormat="1" ht="18">
      <c r="A6" s="131"/>
      <c r="B6" s="132"/>
      <c r="C6" s="132"/>
      <c r="D6" s="132"/>
      <c r="E6" s="132"/>
      <c r="F6" s="132"/>
      <c r="G6" s="132"/>
      <c r="H6" s="132"/>
      <c r="I6" s="132"/>
      <c r="J6" s="132"/>
    </row>
    <row r="7" spans="1:10" s="8" customFormat="1" ht="18">
      <c r="A7" s="131" t="s">
        <v>463</v>
      </c>
      <c r="B7" s="132"/>
      <c r="C7" s="132"/>
      <c r="D7" s="132"/>
      <c r="E7" s="132"/>
      <c r="F7" s="132"/>
      <c r="G7" s="132"/>
      <c r="H7" s="132"/>
      <c r="I7" s="132"/>
      <c r="J7" s="132"/>
    </row>
    <row r="8" spans="1:12" s="8" customFormat="1" ht="18">
      <c r="A8" s="125" t="s">
        <v>6</v>
      </c>
      <c r="K8" s="126"/>
      <c r="L8" s="126"/>
    </row>
    <row r="9" spans="1:12" s="8" customFormat="1" ht="18">
      <c r="A9" s="8" t="s">
        <v>7</v>
      </c>
      <c r="J9" s="9" t="s">
        <v>20</v>
      </c>
      <c r="K9" s="126"/>
      <c r="L9" s="126"/>
    </row>
    <row r="10" spans="1:12" s="25" customFormat="1" ht="15" customHeight="1">
      <c r="A10" s="134" t="s">
        <v>21</v>
      </c>
      <c r="B10" s="134" t="s">
        <v>22</v>
      </c>
      <c r="C10" s="134" t="s">
        <v>23</v>
      </c>
      <c r="D10" s="134" t="s">
        <v>24</v>
      </c>
      <c r="E10" s="134" t="s">
        <v>154</v>
      </c>
      <c r="F10" s="134" t="s">
        <v>155</v>
      </c>
      <c r="G10" s="133" t="s">
        <v>240</v>
      </c>
      <c r="H10" s="134" t="s">
        <v>241</v>
      </c>
      <c r="I10" s="134" t="s">
        <v>242</v>
      </c>
      <c r="J10" s="134"/>
      <c r="K10" s="24"/>
      <c r="L10" s="24"/>
    </row>
    <row r="11" spans="1:11" s="23" customFormat="1" ht="103.5" customHeight="1">
      <c r="A11" s="134"/>
      <c r="B11" s="134"/>
      <c r="C11" s="134"/>
      <c r="D11" s="134"/>
      <c r="E11" s="134"/>
      <c r="F11" s="134"/>
      <c r="G11" s="133"/>
      <c r="H11" s="134"/>
      <c r="I11" s="32" t="s">
        <v>243</v>
      </c>
      <c r="J11" s="32" t="s">
        <v>244</v>
      </c>
      <c r="K11" s="26"/>
    </row>
    <row r="12" spans="1:11" s="23" customFormat="1" ht="13.5">
      <c r="A12" s="32">
        <v>1</v>
      </c>
      <c r="B12" s="32">
        <v>2</v>
      </c>
      <c r="C12" s="32">
        <v>3</v>
      </c>
      <c r="D12" s="32">
        <v>4</v>
      </c>
      <c r="E12" s="32">
        <v>5</v>
      </c>
      <c r="F12" s="32">
        <v>6</v>
      </c>
      <c r="G12" s="33">
        <v>7</v>
      </c>
      <c r="H12" s="32">
        <v>8</v>
      </c>
      <c r="I12" s="46">
        <v>9</v>
      </c>
      <c r="J12" s="46">
        <v>10</v>
      </c>
      <c r="K12" s="26"/>
    </row>
    <row r="13" spans="1:11" s="23" customFormat="1" ht="13.5">
      <c r="A13" s="51" t="s">
        <v>280</v>
      </c>
      <c r="B13" s="51" t="s">
        <v>281</v>
      </c>
      <c r="C13" s="51" t="s">
        <v>281</v>
      </c>
      <c r="D13" s="40" t="s">
        <v>282</v>
      </c>
      <c r="E13" s="40" t="s">
        <v>281</v>
      </c>
      <c r="F13" s="40" t="s">
        <v>281</v>
      </c>
      <c r="G13" s="34">
        <v>23380043</v>
      </c>
      <c r="H13" s="35">
        <v>19980262</v>
      </c>
      <c r="I13" s="35">
        <v>3399781</v>
      </c>
      <c r="J13" s="35">
        <v>3361381</v>
      </c>
      <c r="K13" s="26"/>
    </row>
    <row r="14" spans="1:11" s="23" customFormat="1" ht="13.5">
      <c r="A14" s="51" t="s">
        <v>283</v>
      </c>
      <c r="B14" s="51" t="s">
        <v>281</v>
      </c>
      <c r="C14" s="51" t="s">
        <v>281</v>
      </c>
      <c r="D14" s="40" t="s">
        <v>282</v>
      </c>
      <c r="E14" s="40" t="s">
        <v>281</v>
      </c>
      <c r="F14" s="40" t="s">
        <v>281</v>
      </c>
      <c r="G14" s="34">
        <v>23380043</v>
      </c>
      <c r="H14" s="35">
        <v>19980262</v>
      </c>
      <c r="I14" s="35">
        <v>3399781</v>
      </c>
      <c r="J14" s="35">
        <v>3361381</v>
      </c>
      <c r="K14" s="26"/>
    </row>
    <row r="15" spans="1:15" s="23" customFormat="1" ht="69">
      <c r="A15" s="32" t="s">
        <v>30</v>
      </c>
      <c r="B15" s="32" t="s">
        <v>31</v>
      </c>
      <c r="C15" s="32" t="s">
        <v>32</v>
      </c>
      <c r="D15" s="43" t="s">
        <v>33</v>
      </c>
      <c r="E15" s="43" t="s">
        <v>271</v>
      </c>
      <c r="F15" s="43" t="s">
        <v>507</v>
      </c>
      <c r="G15" s="36">
        <v>104328</v>
      </c>
      <c r="H15" s="37">
        <v>104328</v>
      </c>
      <c r="I15" s="37">
        <v>0</v>
      </c>
      <c r="J15" s="37">
        <v>0</v>
      </c>
      <c r="O15" s="27"/>
    </row>
    <row r="16" spans="1:15" s="23" customFormat="1" ht="54.75">
      <c r="A16" s="32" t="s">
        <v>34</v>
      </c>
      <c r="B16" s="32" t="s">
        <v>35</v>
      </c>
      <c r="C16" s="32" t="s">
        <v>36</v>
      </c>
      <c r="D16" s="43" t="s">
        <v>37</v>
      </c>
      <c r="E16" s="43" t="s">
        <v>270</v>
      </c>
      <c r="F16" s="43" t="s">
        <v>508</v>
      </c>
      <c r="G16" s="36">
        <v>40000</v>
      </c>
      <c r="H16" s="37">
        <v>40000</v>
      </c>
      <c r="I16" s="37">
        <v>0</v>
      </c>
      <c r="J16" s="37">
        <v>0</v>
      </c>
      <c r="O16" s="27"/>
    </row>
    <row r="17" spans="1:12" s="23" customFormat="1" ht="41.25">
      <c r="A17" s="32" t="s">
        <v>34</v>
      </c>
      <c r="B17" s="32" t="s">
        <v>35</v>
      </c>
      <c r="C17" s="32" t="s">
        <v>36</v>
      </c>
      <c r="D17" s="43" t="s">
        <v>37</v>
      </c>
      <c r="E17" s="43" t="s">
        <v>464</v>
      </c>
      <c r="F17" s="43" t="s">
        <v>509</v>
      </c>
      <c r="G17" s="36">
        <v>371030</v>
      </c>
      <c r="H17" s="37">
        <v>371030</v>
      </c>
      <c r="I17" s="37">
        <v>0</v>
      </c>
      <c r="J17" s="37">
        <v>0</v>
      </c>
      <c r="L17" s="30"/>
    </row>
    <row r="18" spans="1:15" s="23" customFormat="1" ht="69">
      <c r="A18" s="32" t="s">
        <v>38</v>
      </c>
      <c r="B18" s="32" t="s">
        <v>39</v>
      </c>
      <c r="C18" s="32" t="s">
        <v>40</v>
      </c>
      <c r="D18" s="43" t="s">
        <v>41</v>
      </c>
      <c r="E18" s="43" t="s">
        <v>465</v>
      </c>
      <c r="F18" s="43" t="s">
        <v>510</v>
      </c>
      <c r="G18" s="36">
        <v>5393371</v>
      </c>
      <c r="H18" s="37">
        <v>5393371</v>
      </c>
      <c r="I18" s="37">
        <v>0</v>
      </c>
      <c r="J18" s="37">
        <v>0</v>
      </c>
      <c r="O18" s="27"/>
    </row>
    <row r="19" spans="1:15" s="23" customFormat="1" ht="41.25">
      <c r="A19" s="32" t="s">
        <v>42</v>
      </c>
      <c r="B19" s="32" t="s">
        <v>43</v>
      </c>
      <c r="C19" s="32" t="s">
        <v>44</v>
      </c>
      <c r="D19" s="43" t="s">
        <v>45</v>
      </c>
      <c r="E19" s="43" t="s">
        <v>142</v>
      </c>
      <c r="F19" s="43" t="s">
        <v>511</v>
      </c>
      <c r="G19" s="36">
        <v>2882050</v>
      </c>
      <c r="H19" s="37">
        <v>2882050</v>
      </c>
      <c r="I19" s="37">
        <v>0</v>
      </c>
      <c r="J19" s="37">
        <v>0</v>
      </c>
      <c r="O19" s="27"/>
    </row>
    <row r="20" spans="1:10" s="23" customFormat="1" ht="82.5">
      <c r="A20" s="32" t="s">
        <v>46</v>
      </c>
      <c r="B20" s="32" t="s">
        <v>47</v>
      </c>
      <c r="C20" s="32" t="s">
        <v>48</v>
      </c>
      <c r="D20" s="43" t="s">
        <v>49</v>
      </c>
      <c r="E20" s="43" t="s">
        <v>466</v>
      </c>
      <c r="F20" s="43" t="s">
        <v>512</v>
      </c>
      <c r="G20" s="36">
        <v>50000</v>
      </c>
      <c r="H20" s="37">
        <v>50000</v>
      </c>
      <c r="I20" s="37">
        <v>0</v>
      </c>
      <c r="J20" s="37">
        <v>0</v>
      </c>
    </row>
    <row r="21" spans="1:10" s="23" customFormat="1" ht="82.5">
      <c r="A21" s="32" t="s">
        <v>447</v>
      </c>
      <c r="B21" s="32" t="s">
        <v>448</v>
      </c>
      <c r="C21" s="32" t="s">
        <v>79</v>
      </c>
      <c r="D21" s="43" t="s">
        <v>449</v>
      </c>
      <c r="E21" s="43" t="s">
        <v>467</v>
      </c>
      <c r="F21" s="43" t="s">
        <v>513</v>
      </c>
      <c r="G21" s="36">
        <v>472000</v>
      </c>
      <c r="H21" s="37">
        <v>472000</v>
      </c>
      <c r="I21" s="37">
        <v>0</v>
      </c>
      <c r="J21" s="37">
        <v>0</v>
      </c>
    </row>
    <row r="22" spans="1:10" s="23" customFormat="1" ht="61.5" customHeight="1">
      <c r="A22" s="32" t="s">
        <v>54</v>
      </c>
      <c r="B22" s="32" t="s">
        <v>55</v>
      </c>
      <c r="C22" s="32" t="s">
        <v>56</v>
      </c>
      <c r="D22" s="43" t="s">
        <v>57</v>
      </c>
      <c r="E22" s="43" t="s">
        <v>468</v>
      </c>
      <c r="F22" s="43" t="s">
        <v>514</v>
      </c>
      <c r="G22" s="36">
        <v>286000</v>
      </c>
      <c r="H22" s="37">
        <v>286000</v>
      </c>
      <c r="I22" s="37">
        <v>0</v>
      </c>
      <c r="J22" s="37">
        <v>0</v>
      </c>
    </row>
    <row r="23" spans="1:10" s="23" customFormat="1" ht="69">
      <c r="A23" s="32" t="s">
        <v>545</v>
      </c>
      <c r="B23" s="32" t="s">
        <v>546</v>
      </c>
      <c r="C23" s="32" t="s">
        <v>58</v>
      </c>
      <c r="D23" s="43" t="s">
        <v>547</v>
      </c>
      <c r="E23" s="43" t="s">
        <v>515</v>
      </c>
      <c r="F23" s="43" t="s">
        <v>516</v>
      </c>
      <c r="G23" s="36">
        <v>32000</v>
      </c>
      <c r="H23" s="37">
        <v>32000</v>
      </c>
      <c r="I23" s="37">
        <v>0</v>
      </c>
      <c r="J23" s="37">
        <v>0</v>
      </c>
    </row>
    <row r="24" spans="1:10" s="23" customFormat="1" ht="69">
      <c r="A24" s="32" t="s">
        <v>59</v>
      </c>
      <c r="B24" s="32" t="s">
        <v>60</v>
      </c>
      <c r="C24" s="32" t="s">
        <v>58</v>
      </c>
      <c r="D24" s="43" t="s">
        <v>63</v>
      </c>
      <c r="E24" s="43" t="s">
        <v>515</v>
      </c>
      <c r="F24" s="43" t="s">
        <v>516</v>
      </c>
      <c r="G24" s="36">
        <v>4023963</v>
      </c>
      <c r="H24" s="37">
        <v>4023963</v>
      </c>
      <c r="I24" s="37">
        <v>0</v>
      </c>
      <c r="J24" s="37">
        <v>0</v>
      </c>
    </row>
    <row r="25" spans="1:10" s="23" customFormat="1" ht="138">
      <c r="A25" s="32" t="s">
        <v>450</v>
      </c>
      <c r="B25" s="32" t="s">
        <v>451</v>
      </c>
      <c r="C25" s="32" t="s">
        <v>452</v>
      </c>
      <c r="D25" s="43" t="s">
        <v>548</v>
      </c>
      <c r="E25" s="43" t="s">
        <v>515</v>
      </c>
      <c r="F25" s="43" t="s">
        <v>516</v>
      </c>
      <c r="G25" s="36">
        <v>2853000</v>
      </c>
      <c r="H25" s="37">
        <v>2853000</v>
      </c>
      <c r="I25" s="37">
        <v>0</v>
      </c>
      <c r="J25" s="37">
        <v>0</v>
      </c>
    </row>
    <row r="26" spans="1:10" s="23" customFormat="1" ht="54.75">
      <c r="A26" s="32" t="s">
        <v>322</v>
      </c>
      <c r="B26" s="32" t="s">
        <v>329</v>
      </c>
      <c r="C26" s="32" t="s">
        <v>330</v>
      </c>
      <c r="D26" s="43" t="s">
        <v>331</v>
      </c>
      <c r="E26" s="43" t="s">
        <v>350</v>
      </c>
      <c r="F26" s="43" t="s">
        <v>517</v>
      </c>
      <c r="G26" s="36">
        <v>47000</v>
      </c>
      <c r="H26" s="37">
        <v>47000</v>
      </c>
      <c r="I26" s="37">
        <v>0</v>
      </c>
      <c r="J26" s="37">
        <v>0</v>
      </c>
    </row>
    <row r="27" spans="1:10" s="23" customFormat="1" ht="54.75">
      <c r="A27" s="32" t="s">
        <v>64</v>
      </c>
      <c r="B27" s="32" t="s">
        <v>65</v>
      </c>
      <c r="C27" s="32" t="s">
        <v>66</v>
      </c>
      <c r="D27" s="43" t="s">
        <v>67</v>
      </c>
      <c r="E27" s="43" t="s">
        <v>469</v>
      </c>
      <c r="F27" s="43" t="s">
        <v>518</v>
      </c>
      <c r="G27" s="36">
        <v>395319</v>
      </c>
      <c r="H27" s="37">
        <v>395319</v>
      </c>
      <c r="I27" s="37">
        <v>0</v>
      </c>
      <c r="J27" s="37">
        <v>0</v>
      </c>
    </row>
    <row r="28" spans="1:10" s="23" customFormat="1" ht="54.75">
      <c r="A28" s="32" t="s">
        <v>364</v>
      </c>
      <c r="B28" s="32" t="s">
        <v>365</v>
      </c>
      <c r="C28" s="32" t="s">
        <v>145</v>
      </c>
      <c r="D28" s="43" t="s">
        <v>366</v>
      </c>
      <c r="E28" s="43" t="s">
        <v>470</v>
      </c>
      <c r="F28" s="43" t="s">
        <v>519</v>
      </c>
      <c r="G28" s="36">
        <v>3281381</v>
      </c>
      <c r="H28" s="37">
        <v>0</v>
      </c>
      <c r="I28" s="37">
        <v>3281381</v>
      </c>
      <c r="J28" s="37">
        <v>3281381</v>
      </c>
    </row>
    <row r="29" spans="1:10" s="23" customFormat="1" ht="96">
      <c r="A29" s="32" t="s">
        <v>332</v>
      </c>
      <c r="B29" s="32" t="s">
        <v>333</v>
      </c>
      <c r="C29" s="32" t="s">
        <v>70</v>
      </c>
      <c r="D29" s="43" t="s">
        <v>334</v>
      </c>
      <c r="E29" s="43" t="s">
        <v>272</v>
      </c>
      <c r="F29" s="43" t="s">
        <v>518</v>
      </c>
      <c r="G29" s="36">
        <v>22080</v>
      </c>
      <c r="H29" s="37">
        <v>22080</v>
      </c>
      <c r="I29" s="37">
        <v>0</v>
      </c>
      <c r="J29" s="37">
        <v>0</v>
      </c>
    </row>
    <row r="30" spans="1:10" ht="96">
      <c r="A30" s="32" t="s">
        <v>68</v>
      </c>
      <c r="B30" s="32" t="s">
        <v>69</v>
      </c>
      <c r="C30" s="32" t="s">
        <v>70</v>
      </c>
      <c r="D30" s="43" t="s">
        <v>265</v>
      </c>
      <c r="E30" s="43" t="s">
        <v>272</v>
      </c>
      <c r="F30" s="43" t="s">
        <v>518</v>
      </c>
      <c r="G30" s="36">
        <v>2998121</v>
      </c>
      <c r="H30" s="37">
        <v>2998121</v>
      </c>
      <c r="I30" s="37">
        <v>0</v>
      </c>
      <c r="J30" s="37">
        <v>0</v>
      </c>
    </row>
    <row r="31" spans="1:10" ht="54.75">
      <c r="A31" s="32" t="s">
        <v>477</v>
      </c>
      <c r="B31" s="32" t="s">
        <v>482</v>
      </c>
      <c r="C31" s="32" t="s">
        <v>483</v>
      </c>
      <c r="D31" s="43" t="s">
        <v>484</v>
      </c>
      <c r="E31" s="43" t="s">
        <v>485</v>
      </c>
      <c r="F31" s="43" t="s">
        <v>510</v>
      </c>
      <c r="G31" s="36">
        <v>90000</v>
      </c>
      <c r="H31" s="37">
        <v>10000</v>
      </c>
      <c r="I31" s="37">
        <v>80000</v>
      </c>
      <c r="J31" s="37">
        <v>80000</v>
      </c>
    </row>
    <row r="32" spans="1:10" ht="41.25">
      <c r="A32" s="32" t="s">
        <v>71</v>
      </c>
      <c r="B32" s="32" t="s">
        <v>72</v>
      </c>
      <c r="C32" s="32" t="s">
        <v>73</v>
      </c>
      <c r="D32" s="43" t="s">
        <v>74</v>
      </c>
      <c r="E32" s="43" t="s">
        <v>308</v>
      </c>
      <c r="F32" s="43" t="s">
        <v>520</v>
      </c>
      <c r="G32" s="36">
        <v>38400</v>
      </c>
      <c r="H32" s="37">
        <v>0</v>
      </c>
      <c r="I32" s="37">
        <v>38400</v>
      </c>
      <c r="J32" s="37">
        <v>0</v>
      </c>
    </row>
    <row r="33" spans="1:10" ht="27">
      <c r="A33" s="51" t="s">
        <v>285</v>
      </c>
      <c r="B33" s="51" t="s">
        <v>281</v>
      </c>
      <c r="C33" s="51" t="s">
        <v>281</v>
      </c>
      <c r="D33" s="40" t="s">
        <v>286</v>
      </c>
      <c r="E33" s="40" t="s">
        <v>281</v>
      </c>
      <c r="F33" s="40" t="s">
        <v>281</v>
      </c>
      <c r="G33" s="34">
        <v>49023240</v>
      </c>
      <c r="H33" s="35">
        <v>6607240</v>
      </c>
      <c r="I33" s="35">
        <v>42416000</v>
      </c>
      <c r="J33" s="35">
        <v>37200000</v>
      </c>
    </row>
    <row r="34" spans="1:10" ht="27">
      <c r="A34" s="51" t="s">
        <v>287</v>
      </c>
      <c r="B34" s="51" t="s">
        <v>281</v>
      </c>
      <c r="C34" s="51" t="s">
        <v>281</v>
      </c>
      <c r="D34" s="40" t="s">
        <v>286</v>
      </c>
      <c r="E34" s="40" t="s">
        <v>281</v>
      </c>
      <c r="F34" s="40" t="s">
        <v>281</v>
      </c>
      <c r="G34" s="34">
        <v>49023240</v>
      </c>
      <c r="H34" s="35">
        <v>6607240</v>
      </c>
      <c r="I34" s="35">
        <v>42416000</v>
      </c>
      <c r="J34" s="35">
        <v>37200000</v>
      </c>
    </row>
    <row r="35" spans="1:10" ht="54.75">
      <c r="A35" s="32" t="s">
        <v>78</v>
      </c>
      <c r="B35" s="32" t="s">
        <v>79</v>
      </c>
      <c r="C35" s="32" t="s">
        <v>80</v>
      </c>
      <c r="D35" s="43" t="s">
        <v>81</v>
      </c>
      <c r="E35" s="43" t="s">
        <v>144</v>
      </c>
      <c r="F35" s="43" t="s">
        <v>521</v>
      </c>
      <c r="G35" s="36">
        <v>3040000</v>
      </c>
      <c r="H35" s="37">
        <v>1500000</v>
      </c>
      <c r="I35" s="37">
        <v>1540000</v>
      </c>
      <c r="J35" s="37">
        <v>0</v>
      </c>
    </row>
    <row r="36" spans="1:10" ht="54.75">
      <c r="A36" s="32" t="s">
        <v>82</v>
      </c>
      <c r="B36" s="32" t="s">
        <v>83</v>
      </c>
      <c r="C36" s="32" t="s">
        <v>84</v>
      </c>
      <c r="D36" s="43" t="s">
        <v>309</v>
      </c>
      <c r="E36" s="43" t="s">
        <v>144</v>
      </c>
      <c r="F36" s="43" t="s">
        <v>521</v>
      </c>
      <c r="G36" s="36">
        <v>4976000</v>
      </c>
      <c r="H36" s="37">
        <v>1300000</v>
      </c>
      <c r="I36" s="37">
        <v>3676000</v>
      </c>
      <c r="J36" s="37">
        <v>0</v>
      </c>
    </row>
    <row r="37" spans="1:10" ht="54.75">
      <c r="A37" s="32" t="s">
        <v>82</v>
      </c>
      <c r="B37" s="32" t="s">
        <v>83</v>
      </c>
      <c r="C37" s="32" t="s">
        <v>84</v>
      </c>
      <c r="D37" s="43" t="s">
        <v>309</v>
      </c>
      <c r="E37" s="43" t="s">
        <v>471</v>
      </c>
      <c r="F37" s="43" t="s">
        <v>522</v>
      </c>
      <c r="G37" s="36">
        <v>2800000</v>
      </c>
      <c r="H37" s="37">
        <v>2800000</v>
      </c>
      <c r="I37" s="37">
        <v>0</v>
      </c>
      <c r="J37" s="37">
        <v>0</v>
      </c>
    </row>
    <row r="38" spans="1:10" ht="54.75">
      <c r="A38" s="32" t="s">
        <v>92</v>
      </c>
      <c r="B38" s="32" t="s">
        <v>93</v>
      </c>
      <c r="C38" s="32" t="s">
        <v>90</v>
      </c>
      <c r="D38" s="43" t="s">
        <v>94</v>
      </c>
      <c r="E38" s="43" t="s">
        <v>351</v>
      </c>
      <c r="F38" s="43" t="s">
        <v>523</v>
      </c>
      <c r="G38" s="36">
        <v>7240</v>
      </c>
      <c r="H38" s="37">
        <v>7240</v>
      </c>
      <c r="I38" s="37">
        <v>0</v>
      </c>
      <c r="J38" s="37">
        <v>0</v>
      </c>
    </row>
    <row r="39" spans="1:10" ht="96">
      <c r="A39" s="32" t="s">
        <v>455</v>
      </c>
      <c r="B39" s="32" t="s">
        <v>456</v>
      </c>
      <c r="C39" s="32" t="s">
        <v>145</v>
      </c>
      <c r="D39" s="43" t="s">
        <v>457</v>
      </c>
      <c r="E39" s="43" t="s">
        <v>472</v>
      </c>
      <c r="F39" s="43" t="s">
        <v>524</v>
      </c>
      <c r="G39" s="36">
        <v>37200000</v>
      </c>
      <c r="H39" s="37">
        <v>0</v>
      </c>
      <c r="I39" s="37">
        <v>37200000</v>
      </c>
      <c r="J39" s="37">
        <v>37200000</v>
      </c>
    </row>
    <row r="40" spans="1:10" ht="96">
      <c r="A40" s="32" t="s">
        <v>458</v>
      </c>
      <c r="B40" s="32" t="s">
        <v>459</v>
      </c>
      <c r="C40" s="32" t="s">
        <v>145</v>
      </c>
      <c r="D40" s="43" t="s">
        <v>460</v>
      </c>
      <c r="E40" s="43" t="s">
        <v>472</v>
      </c>
      <c r="F40" s="43" t="s">
        <v>524</v>
      </c>
      <c r="G40" s="36">
        <v>1000000</v>
      </c>
      <c r="H40" s="37">
        <v>1000000</v>
      </c>
      <c r="I40" s="37">
        <v>0</v>
      </c>
      <c r="J40" s="37">
        <v>0</v>
      </c>
    </row>
    <row r="41" spans="1:10" ht="27">
      <c r="A41" s="51" t="s">
        <v>293</v>
      </c>
      <c r="B41" s="51" t="s">
        <v>281</v>
      </c>
      <c r="C41" s="51" t="s">
        <v>281</v>
      </c>
      <c r="D41" s="40" t="s">
        <v>294</v>
      </c>
      <c r="E41" s="40" t="s">
        <v>281</v>
      </c>
      <c r="F41" s="40" t="s">
        <v>281</v>
      </c>
      <c r="G41" s="34">
        <v>2832000</v>
      </c>
      <c r="H41" s="35">
        <v>2160000</v>
      </c>
      <c r="I41" s="35">
        <v>672000</v>
      </c>
      <c r="J41" s="35">
        <v>672000</v>
      </c>
    </row>
    <row r="42" spans="1:10" ht="27">
      <c r="A42" s="51" t="s">
        <v>295</v>
      </c>
      <c r="B42" s="51" t="s">
        <v>281</v>
      </c>
      <c r="C42" s="51" t="s">
        <v>281</v>
      </c>
      <c r="D42" s="40" t="s">
        <v>294</v>
      </c>
      <c r="E42" s="40" t="s">
        <v>281</v>
      </c>
      <c r="F42" s="40" t="s">
        <v>281</v>
      </c>
      <c r="G42" s="34">
        <v>2832000</v>
      </c>
      <c r="H42" s="35">
        <v>2160000</v>
      </c>
      <c r="I42" s="35">
        <v>672000</v>
      </c>
      <c r="J42" s="35">
        <v>672000</v>
      </c>
    </row>
    <row r="43" spans="1:10" ht="96">
      <c r="A43" s="32" t="s">
        <v>328</v>
      </c>
      <c r="B43" s="32" t="s">
        <v>335</v>
      </c>
      <c r="C43" s="32" t="s">
        <v>35</v>
      </c>
      <c r="D43" s="43" t="s">
        <v>336</v>
      </c>
      <c r="E43" s="43" t="s">
        <v>272</v>
      </c>
      <c r="F43" s="43" t="s">
        <v>525</v>
      </c>
      <c r="G43" s="36">
        <v>60000</v>
      </c>
      <c r="H43" s="37">
        <v>60000</v>
      </c>
      <c r="I43" s="37">
        <v>0</v>
      </c>
      <c r="J43" s="37">
        <v>0</v>
      </c>
    </row>
    <row r="44" spans="1:10" ht="54.75">
      <c r="A44" s="32" t="s">
        <v>328</v>
      </c>
      <c r="B44" s="32" t="s">
        <v>335</v>
      </c>
      <c r="C44" s="32" t="s">
        <v>35</v>
      </c>
      <c r="D44" s="43" t="s">
        <v>336</v>
      </c>
      <c r="E44" s="43" t="s">
        <v>473</v>
      </c>
      <c r="F44" s="43" t="s">
        <v>526</v>
      </c>
      <c r="G44" s="36">
        <v>2452000</v>
      </c>
      <c r="H44" s="37">
        <v>1780000</v>
      </c>
      <c r="I44" s="37">
        <v>672000</v>
      </c>
      <c r="J44" s="37">
        <v>672000</v>
      </c>
    </row>
    <row r="45" spans="1:10" ht="54.75" customHeight="1">
      <c r="A45" s="32" t="s">
        <v>328</v>
      </c>
      <c r="B45" s="32" t="s">
        <v>335</v>
      </c>
      <c r="C45" s="32" t="s">
        <v>35</v>
      </c>
      <c r="D45" s="43" t="s">
        <v>336</v>
      </c>
      <c r="E45" s="43" t="s">
        <v>352</v>
      </c>
      <c r="F45" s="43" t="s">
        <v>527</v>
      </c>
      <c r="G45" s="36">
        <v>200000</v>
      </c>
      <c r="H45" s="37">
        <v>200000</v>
      </c>
      <c r="I45" s="37">
        <v>0</v>
      </c>
      <c r="J45" s="37">
        <v>0</v>
      </c>
    </row>
    <row r="46" spans="1:10" ht="69" customHeight="1">
      <c r="A46" s="32" t="s">
        <v>328</v>
      </c>
      <c r="B46" s="32" t="s">
        <v>335</v>
      </c>
      <c r="C46" s="32" t="s">
        <v>35</v>
      </c>
      <c r="D46" s="43" t="s">
        <v>336</v>
      </c>
      <c r="E46" s="43" t="s">
        <v>528</v>
      </c>
      <c r="F46" s="43" t="s">
        <v>510</v>
      </c>
      <c r="G46" s="36">
        <v>120000</v>
      </c>
      <c r="H46" s="37">
        <v>120000</v>
      </c>
      <c r="I46" s="37">
        <v>0</v>
      </c>
      <c r="J46" s="37">
        <v>0</v>
      </c>
    </row>
    <row r="47" spans="1:10" s="98" customFormat="1" ht="16.5" customHeight="1">
      <c r="A47" s="39" t="s">
        <v>5</v>
      </c>
      <c r="B47" s="39" t="s">
        <v>5</v>
      </c>
      <c r="C47" s="39" t="s">
        <v>5</v>
      </c>
      <c r="D47" s="38" t="s">
        <v>127</v>
      </c>
      <c r="E47" s="38" t="s">
        <v>5</v>
      </c>
      <c r="F47" s="38" t="s">
        <v>5</v>
      </c>
      <c r="G47" s="34">
        <v>75235283</v>
      </c>
      <c r="H47" s="34">
        <v>28747502</v>
      </c>
      <c r="I47" s="34">
        <v>46487781</v>
      </c>
      <c r="J47" s="34">
        <v>41233381</v>
      </c>
    </row>
    <row r="48" spans="1:10" s="98" customFormat="1" ht="16.5" customHeight="1">
      <c r="A48" s="127"/>
      <c r="B48" s="127"/>
      <c r="C48" s="127"/>
      <c r="D48" s="128"/>
      <c r="E48" s="128"/>
      <c r="F48" s="128"/>
      <c r="G48" s="129"/>
      <c r="H48" s="129"/>
      <c r="I48" s="129"/>
      <c r="J48" s="129"/>
    </row>
    <row r="49" spans="1:5" ht="17.25">
      <c r="A49" s="28" t="s">
        <v>156</v>
      </c>
      <c r="E49" s="50" t="s">
        <v>157</v>
      </c>
    </row>
  </sheetData>
  <sheetProtection/>
  <mergeCells count="11">
    <mergeCell ref="F10:F11"/>
    <mergeCell ref="G10:G11"/>
    <mergeCell ref="H10:H11"/>
    <mergeCell ref="A6:J6"/>
    <mergeCell ref="A10:A11"/>
    <mergeCell ref="B10:B11"/>
    <mergeCell ref="C10:C11"/>
    <mergeCell ref="D10:D11"/>
    <mergeCell ref="I10:J10"/>
    <mergeCell ref="E10:E11"/>
    <mergeCell ref="A7:J7"/>
  </mergeCells>
  <printOptions horizontalCentered="1"/>
  <pageMargins left="0.7874015748031497" right="0.7874015748031497" top="1.1811023622047245" bottom="0.3937007874015748" header="0" footer="0"/>
  <pageSetup fitToHeight="10" fitToWidth="1" horizontalDpi="600" verticalDpi="600" orientation="landscape" paperSize="9" scale="59" r:id="rId1"/>
  <rowBreaks count="3" manualBreakCount="3">
    <brk id="19" max="9" man="1"/>
    <brk id="26" max="9" man="1"/>
    <brk id="35" max="9" man="1"/>
  </rowBreaks>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tabSelected="1" view="pageBreakPreview" zoomScaleSheetLayoutView="100" zoomScalePageLayoutView="0" workbookViewId="0" topLeftCell="A1">
      <selection activeCell="E12" sqref="E12"/>
    </sheetView>
  </sheetViews>
  <sheetFormatPr defaultColWidth="9.125" defaultRowHeight="12.75"/>
  <cols>
    <col min="1" max="1" width="24.875" style="54" customWidth="1"/>
    <col min="2" max="2" width="95.50390625" style="54" customWidth="1"/>
    <col min="3" max="4" width="27.50390625" style="54" customWidth="1"/>
    <col min="5" max="5" width="28.00390625" style="54" customWidth="1"/>
    <col min="6" max="6" width="26.50390625" style="54" hidden="1" customWidth="1"/>
    <col min="7" max="7" width="13.50390625" style="54" customWidth="1"/>
    <col min="8" max="16384" width="9.125" style="54" customWidth="1"/>
  </cols>
  <sheetData>
    <row r="1" spans="1:4" s="78" customFormat="1" ht="18">
      <c r="A1" s="123" t="s">
        <v>6</v>
      </c>
      <c r="D1" s="22" t="s">
        <v>311</v>
      </c>
    </row>
    <row r="2" spans="1:4" s="78" customFormat="1" ht="18">
      <c r="A2" s="124" t="s">
        <v>7</v>
      </c>
      <c r="D2" s="22" t="s">
        <v>236</v>
      </c>
    </row>
    <row r="3" s="78" customFormat="1" ht="18">
      <c r="D3" s="22" t="s">
        <v>486</v>
      </c>
    </row>
    <row r="4" s="78" customFormat="1" ht="18">
      <c r="D4" s="10" t="s">
        <v>359</v>
      </c>
    </row>
    <row r="5" s="78" customFormat="1" ht="18">
      <c r="D5" s="10" t="s">
        <v>550</v>
      </c>
    </row>
    <row r="6" s="78" customFormat="1" ht="18">
      <c r="C6" s="55"/>
    </row>
    <row r="7" spans="1:3" s="78" customFormat="1" ht="18.75" customHeight="1">
      <c r="A7" s="152" t="s">
        <v>312</v>
      </c>
      <c r="B7" s="152"/>
      <c r="C7" s="152"/>
    </row>
    <row r="8" spans="1:3" s="78" customFormat="1" ht="18">
      <c r="A8" s="152" t="s">
        <v>372</v>
      </c>
      <c r="B8" s="152"/>
      <c r="C8" s="152"/>
    </row>
    <row r="9" spans="1:5" s="78" customFormat="1" ht="18">
      <c r="A9" s="56"/>
      <c r="B9" s="57"/>
      <c r="E9" s="58" t="s">
        <v>313</v>
      </c>
    </row>
    <row r="10" spans="1:6" ht="17.25">
      <c r="A10" s="149" t="s">
        <v>314</v>
      </c>
      <c r="B10" s="59" t="s">
        <v>315</v>
      </c>
      <c r="C10" s="151" t="s">
        <v>551</v>
      </c>
      <c r="D10" s="151" t="s">
        <v>552</v>
      </c>
      <c r="E10" s="151" t="s">
        <v>553</v>
      </c>
      <c r="F10" s="151" t="s">
        <v>487</v>
      </c>
    </row>
    <row r="11" spans="1:6" ht="52.5" customHeight="1">
      <c r="A11" s="150"/>
      <c r="B11" s="61" t="s">
        <v>316</v>
      </c>
      <c r="C11" s="151"/>
      <c r="D11" s="151"/>
      <c r="E11" s="151"/>
      <c r="F11" s="151"/>
    </row>
    <row r="12" spans="1:6" ht="17.25">
      <c r="A12" s="62" t="s">
        <v>317</v>
      </c>
      <c r="B12" s="63" t="s">
        <v>318</v>
      </c>
      <c r="C12" s="64">
        <f>SUM(C14:C21)</f>
        <v>365000</v>
      </c>
      <c r="D12" s="64">
        <f>SUM(D14:D21)</f>
        <v>523200</v>
      </c>
      <c r="E12" s="64">
        <f>SUM(E14:E21)</f>
        <v>1243531</v>
      </c>
      <c r="F12" s="64" t="e">
        <f>#REF!+#REF!</f>
        <v>#REF!</v>
      </c>
    </row>
    <row r="13" spans="1:6" ht="17.25">
      <c r="A13" s="60"/>
      <c r="B13" s="63" t="s">
        <v>319</v>
      </c>
      <c r="C13" s="64"/>
      <c r="D13" s="64"/>
      <c r="E13" s="64"/>
      <c r="F13" s="65"/>
    </row>
    <row r="14" spans="1:6" ht="18">
      <c r="A14" s="66" t="s">
        <v>30</v>
      </c>
      <c r="B14" s="130" t="s">
        <v>495</v>
      </c>
      <c r="C14" s="64"/>
      <c r="D14" s="68">
        <v>13200</v>
      </c>
      <c r="E14" s="64"/>
      <c r="F14" s="65"/>
    </row>
    <row r="15" spans="1:6" ht="54">
      <c r="A15" s="66" t="s">
        <v>38</v>
      </c>
      <c r="B15" s="67" t="s">
        <v>369</v>
      </c>
      <c r="C15" s="94">
        <v>200000</v>
      </c>
      <c r="D15" s="64"/>
      <c r="E15" s="68"/>
      <c r="F15" s="65"/>
    </row>
    <row r="16" spans="1:6" ht="36">
      <c r="A16" s="66" t="s">
        <v>42</v>
      </c>
      <c r="B16" s="67" t="s">
        <v>529</v>
      </c>
      <c r="C16" s="94"/>
      <c r="D16" s="64"/>
      <c r="E16" s="68">
        <v>300000</v>
      </c>
      <c r="F16" s="65"/>
    </row>
    <row r="17" spans="1:6" ht="54">
      <c r="A17" s="66" t="s">
        <v>447</v>
      </c>
      <c r="B17" s="67" t="s">
        <v>496</v>
      </c>
      <c r="C17" s="94"/>
      <c r="D17" s="68">
        <v>210000</v>
      </c>
      <c r="E17" s="68"/>
      <c r="F17" s="65"/>
    </row>
    <row r="18" spans="1:6" ht="54">
      <c r="A18" s="66" t="s">
        <v>54</v>
      </c>
      <c r="B18" s="86" t="s">
        <v>370</v>
      </c>
      <c r="C18" s="68">
        <v>75000</v>
      </c>
      <c r="D18" s="64"/>
      <c r="E18" s="68"/>
      <c r="F18" s="65"/>
    </row>
    <row r="19" spans="1:6" ht="18">
      <c r="A19" s="66" t="s">
        <v>54</v>
      </c>
      <c r="B19" s="86" t="s">
        <v>497</v>
      </c>
      <c r="C19" s="68"/>
      <c r="D19" s="68">
        <v>300000</v>
      </c>
      <c r="E19" s="68">
        <v>500000</v>
      </c>
      <c r="F19" s="65"/>
    </row>
    <row r="20" spans="1:6" ht="72">
      <c r="A20" s="66" t="s">
        <v>68</v>
      </c>
      <c r="B20" s="86" t="s">
        <v>371</v>
      </c>
      <c r="C20" s="68"/>
      <c r="D20" s="68"/>
      <c r="E20" s="68">
        <v>443531</v>
      </c>
      <c r="F20" s="65"/>
    </row>
    <row r="21" spans="1:6" ht="54">
      <c r="A21" s="66" t="s">
        <v>477</v>
      </c>
      <c r="B21" s="86" t="s">
        <v>478</v>
      </c>
      <c r="C21" s="68">
        <v>90000</v>
      </c>
      <c r="D21" s="64"/>
      <c r="E21" s="68"/>
      <c r="F21" s="65"/>
    </row>
    <row r="22" spans="1:6" ht="34.5">
      <c r="A22" s="66" t="s">
        <v>320</v>
      </c>
      <c r="B22" s="69" t="s">
        <v>490</v>
      </c>
      <c r="C22" s="70">
        <f>SUM(C24:C35)</f>
        <v>4129300</v>
      </c>
      <c r="D22" s="70">
        <f>SUM(D24:D35)</f>
        <v>1251422</v>
      </c>
      <c r="E22" s="70">
        <f>SUM(E24:E35)</f>
        <v>1220719</v>
      </c>
      <c r="F22" s="70">
        <f>F38+F36+F37</f>
        <v>0</v>
      </c>
    </row>
    <row r="23" spans="1:6" ht="34.5">
      <c r="A23" s="66"/>
      <c r="B23" s="69" t="s">
        <v>491</v>
      </c>
      <c r="C23" s="71"/>
      <c r="D23" s="65"/>
      <c r="E23" s="65"/>
      <c r="F23" s="65"/>
    </row>
    <row r="24" spans="1:6" ht="18">
      <c r="A24" s="66" t="s">
        <v>75</v>
      </c>
      <c r="B24" s="89" t="s">
        <v>373</v>
      </c>
      <c r="C24" s="80">
        <v>2000</v>
      </c>
      <c r="D24" s="65"/>
      <c r="E24" s="65"/>
      <c r="F24" s="65"/>
    </row>
    <row r="25" spans="1:6" ht="18">
      <c r="A25" s="66" t="s">
        <v>78</v>
      </c>
      <c r="B25" s="89" t="s">
        <v>374</v>
      </c>
      <c r="C25" s="80">
        <v>480000</v>
      </c>
      <c r="D25" s="65"/>
      <c r="E25" s="65"/>
      <c r="F25" s="65"/>
    </row>
    <row r="26" spans="1:6" ht="18">
      <c r="A26" s="66" t="s">
        <v>82</v>
      </c>
      <c r="B26" s="89" t="s">
        <v>375</v>
      </c>
      <c r="C26" s="80">
        <v>2729000</v>
      </c>
      <c r="D26" s="65"/>
      <c r="E26" s="68"/>
      <c r="F26" s="65"/>
    </row>
    <row r="27" spans="1:6" ht="72">
      <c r="A27" s="66" t="s">
        <v>82</v>
      </c>
      <c r="B27" s="130" t="s">
        <v>499</v>
      </c>
      <c r="C27" s="80"/>
      <c r="D27" s="80">
        <v>1251422</v>
      </c>
      <c r="E27" s="68"/>
      <c r="F27" s="65"/>
    </row>
    <row r="28" spans="1:6" ht="54">
      <c r="A28" s="66" t="s">
        <v>82</v>
      </c>
      <c r="B28" s="130" t="s">
        <v>531</v>
      </c>
      <c r="C28" s="80"/>
      <c r="D28" s="80"/>
      <c r="E28" s="83">
        <v>397650</v>
      </c>
      <c r="F28" s="65"/>
    </row>
    <row r="29" spans="1:6" ht="54">
      <c r="A29" s="66" t="s">
        <v>82</v>
      </c>
      <c r="B29" s="130" t="s">
        <v>530</v>
      </c>
      <c r="C29" s="80"/>
      <c r="D29" s="80"/>
      <c r="E29" s="83">
        <v>823069</v>
      </c>
      <c r="F29" s="65"/>
    </row>
    <row r="30" spans="1:6" ht="18">
      <c r="A30" s="66" t="s">
        <v>85</v>
      </c>
      <c r="B30" s="90" t="s">
        <v>376</v>
      </c>
      <c r="C30" s="80">
        <v>100000</v>
      </c>
      <c r="D30" s="65"/>
      <c r="E30" s="68"/>
      <c r="F30" s="65"/>
    </row>
    <row r="31" spans="1:6" ht="36">
      <c r="A31" s="66" t="s">
        <v>88</v>
      </c>
      <c r="B31" s="91" t="s">
        <v>377</v>
      </c>
      <c r="C31" s="80">
        <v>4300</v>
      </c>
      <c r="D31" s="65"/>
      <c r="E31" s="68"/>
      <c r="F31" s="65"/>
    </row>
    <row r="32" spans="1:6" ht="18">
      <c r="A32" s="66" t="s">
        <v>95</v>
      </c>
      <c r="B32" s="91" t="s">
        <v>378</v>
      </c>
      <c r="C32" s="80">
        <v>12000</v>
      </c>
      <c r="D32" s="65"/>
      <c r="E32" s="68"/>
      <c r="F32" s="65"/>
    </row>
    <row r="33" spans="1:6" ht="18">
      <c r="A33" s="66" t="s">
        <v>98</v>
      </c>
      <c r="B33" s="91" t="s">
        <v>379</v>
      </c>
      <c r="C33" s="80">
        <v>2000</v>
      </c>
      <c r="D33" s="65"/>
      <c r="E33" s="68"/>
      <c r="F33" s="65"/>
    </row>
    <row r="34" spans="1:6" ht="18">
      <c r="A34" s="66" t="s">
        <v>101</v>
      </c>
      <c r="B34" s="89" t="s">
        <v>380</v>
      </c>
      <c r="C34" s="80">
        <v>50000</v>
      </c>
      <c r="D34" s="65"/>
      <c r="E34" s="68"/>
      <c r="F34" s="65"/>
    </row>
    <row r="35" spans="1:6" ht="72">
      <c r="A35" s="66" t="s">
        <v>381</v>
      </c>
      <c r="B35" s="99" t="s">
        <v>475</v>
      </c>
      <c r="C35" s="80">
        <v>750000</v>
      </c>
      <c r="D35" s="65"/>
      <c r="E35" s="68"/>
      <c r="F35" s="65"/>
    </row>
    <row r="36" spans="1:6" ht="34.5" hidden="1">
      <c r="A36" s="66" t="s">
        <v>325</v>
      </c>
      <c r="B36" s="81" t="s">
        <v>323</v>
      </c>
      <c r="C36" s="71">
        <f>C38</f>
        <v>0</v>
      </c>
      <c r="D36" s="65"/>
      <c r="E36" s="68"/>
      <c r="F36" s="68"/>
    </row>
    <row r="37" spans="1:6" ht="34.5" hidden="1">
      <c r="A37" s="66"/>
      <c r="B37" s="81" t="s">
        <v>324</v>
      </c>
      <c r="C37" s="71"/>
      <c r="D37" s="65"/>
      <c r="E37" s="68"/>
      <c r="F37" s="68"/>
    </row>
    <row r="38" spans="1:6" ht="18" hidden="1">
      <c r="A38" s="66"/>
      <c r="B38" s="73"/>
      <c r="C38" s="80"/>
      <c r="D38" s="65"/>
      <c r="E38" s="68"/>
      <c r="F38" s="68"/>
    </row>
    <row r="39" spans="1:6" ht="18" hidden="1">
      <c r="A39" s="66"/>
      <c r="B39" s="73"/>
      <c r="C39" s="80"/>
      <c r="D39" s="92"/>
      <c r="E39" s="93"/>
      <c r="F39" s="93"/>
    </row>
    <row r="40" spans="1:6" ht="17.25">
      <c r="A40" s="66" t="s">
        <v>382</v>
      </c>
      <c r="B40" s="81" t="s">
        <v>326</v>
      </c>
      <c r="C40" s="70">
        <f>SUM(C42:C45)</f>
        <v>1180000</v>
      </c>
      <c r="D40" s="70">
        <f>SUM(D42:D45)</f>
        <v>672000</v>
      </c>
      <c r="E40" s="70">
        <f>SUM(E42:E45)</f>
        <v>600000</v>
      </c>
      <c r="F40" s="82"/>
    </row>
    <row r="41" spans="1:6" ht="26.25" customHeight="1">
      <c r="A41" s="66"/>
      <c r="B41" s="81" t="s">
        <v>327</v>
      </c>
      <c r="C41" s="70"/>
      <c r="D41" s="70"/>
      <c r="E41" s="70"/>
      <c r="F41" s="82"/>
    </row>
    <row r="42" spans="1:6" ht="72">
      <c r="A42" s="66" t="s">
        <v>328</v>
      </c>
      <c r="B42" s="72" t="s">
        <v>371</v>
      </c>
      <c r="C42" s="83">
        <v>60000</v>
      </c>
      <c r="D42" s="70"/>
      <c r="E42" s="70"/>
      <c r="F42" s="82"/>
    </row>
    <row r="43" spans="1:6" ht="18">
      <c r="A43" s="66" t="s">
        <v>328</v>
      </c>
      <c r="B43" s="72" t="s">
        <v>474</v>
      </c>
      <c r="C43" s="83">
        <v>200000</v>
      </c>
      <c r="D43" s="70"/>
      <c r="E43" s="70"/>
      <c r="F43" s="82"/>
    </row>
    <row r="44" spans="1:6" ht="54">
      <c r="A44" s="66" t="s">
        <v>328</v>
      </c>
      <c r="B44" s="72" t="s">
        <v>488</v>
      </c>
      <c r="C44" s="83">
        <v>120000</v>
      </c>
      <c r="D44" s="70"/>
      <c r="E44" s="70"/>
      <c r="F44" s="82"/>
    </row>
    <row r="45" spans="1:6" ht="36">
      <c r="A45" s="66" t="s">
        <v>328</v>
      </c>
      <c r="B45" s="72" t="s">
        <v>498</v>
      </c>
      <c r="C45" s="83">
        <v>800000</v>
      </c>
      <c r="D45" s="83">
        <v>672000</v>
      </c>
      <c r="E45" s="83">
        <v>600000</v>
      </c>
      <c r="F45" s="82"/>
    </row>
    <row r="46" spans="1:6" ht="17.25">
      <c r="A46" s="66"/>
      <c r="B46" s="69" t="s">
        <v>321</v>
      </c>
      <c r="C46" s="70">
        <f>C12+C22+C36+C40</f>
        <v>5674300</v>
      </c>
      <c r="D46" s="70">
        <f>D12+D22+D36+D40</f>
        <v>2446622</v>
      </c>
      <c r="E46" s="70">
        <f>E22+E12+E40</f>
        <v>3064250</v>
      </c>
      <c r="F46" s="70" t="e">
        <f>F22+F12</f>
        <v>#REF!</v>
      </c>
    </row>
    <row r="47" ht="13.5">
      <c r="C47" s="74"/>
    </row>
    <row r="48" spans="1:13" ht="17.25">
      <c r="A48" s="28" t="s">
        <v>156</v>
      </c>
      <c r="C48" s="50" t="s">
        <v>157</v>
      </c>
      <c r="D48" s="76"/>
      <c r="E48" s="76"/>
      <c r="F48" s="76"/>
      <c r="G48" s="76"/>
      <c r="H48" s="76"/>
      <c r="I48" s="76"/>
      <c r="J48" s="76"/>
      <c r="K48" s="75"/>
      <c r="M48" s="75"/>
    </row>
    <row r="49" spans="1:3" ht="18">
      <c r="A49" s="20"/>
      <c r="B49" s="8"/>
      <c r="C49" s="8"/>
    </row>
    <row r="50" spans="1:3" ht="15">
      <c r="A50" s="148"/>
      <c r="B50" s="148"/>
      <c r="C50" s="77"/>
    </row>
    <row r="53" spans="1:4" ht="18">
      <c r="A53" s="78"/>
      <c r="B53" s="78"/>
      <c r="C53" s="78"/>
      <c r="D53" s="79"/>
    </row>
    <row r="54" spans="1:5" ht="18">
      <c r="A54" s="78"/>
      <c r="B54" s="78"/>
      <c r="C54" s="78"/>
      <c r="E54" s="79"/>
    </row>
  </sheetData>
  <sheetProtection/>
  <mergeCells count="8">
    <mergeCell ref="A50:B50"/>
    <mergeCell ref="A10:A11"/>
    <mergeCell ref="C10:C11"/>
    <mergeCell ref="E10:E11"/>
    <mergeCell ref="A7:C7"/>
    <mergeCell ref="F10:F11"/>
    <mergeCell ref="A8:C8"/>
    <mergeCell ref="D10:D11"/>
  </mergeCells>
  <printOptions horizontalCentered="1"/>
  <pageMargins left="0.7874015748031497" right="0.7874015748031497" top="1.1811023622047245" bottom="0.3937007874015748" header="0" footer="0"/>
  <pageSetup fitToHeight="1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User245267</cp:lastModifiedBy>
  <cp:lastPrinted>2024-04-25T11:37:29Z</cp:lastPrinted>
  <dcterms:created xsi:type="dcterms:W3CDTF">2021-02-05T13:10:04Z</dcterms:created>
  <dcterms:modified xsi:type="dcterms:W3CDTF">2024-04-25T13:04:19Z</dcterms:modified>
  <cp:category/>
  <cp:version/>
  <cp:contentType/>
  <cp:contentStatus/>
</cp:coreProperties>
</file>