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 activeTab="10"/>
  </bookViews>
  <sheets>
    <sheet name="Автогрейд.новий 2023р." sheetId="18" r:id="rId1"/>
    <sheet name="Бульдозер 2023" sheetId="21" r:id="rId2"/>
    <sheet name="ЮМЗ 2023" sheetId="23" r:id="rId3"/>
    <sheet name="МТЗ-80 2023" sheetId="24" r:id="rId4"/>
    <sheet name="Екскав." sheetId="26" r:id="rId5"/>
    <sheet name="АГП-18" sheetId="27" r:id="rId6"/>
    <sheet name="Камаз" sheetId="29" r:id="rId7"/>
    <sheet name="Т-25" sheetId="30" r:id="rId8"/>
    <sheet name="Т-40" sheetId="49" r:id="rId9"/>
    <sheet name="МДКЗ" sheetId="31" r:id="rId10"/>
    <sheet name="Івеко" sheetId="44" r:id="rId11"/>
    <sheet name="пилищики на 1 год." sheetId="45" r:id="rId12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6" l="1"/>
  <c r="E29" i="49" l="1"/>
  <c r="E27" i="49"/>
  <c r="E26" i="49"/>
  <c r="E25" i="49"/>
  <c r="E24" i="49"/>
  <c r="E17" i="49"/>
  <c r="E16" i="49"/>
  <c r="E19" i="49" s="1"/>
  <c r="E15" i="49"/>
  <c r="E13" i="49"/>
  <c r="E12" i="49"/>
  <c r="E18" i="49" l="1"/>
  <c r="E23" i="49" s="1"/>
  <c r="E28" i="49" s="1"/>
  <c r="E25" i="26"/>
  <c r="E30" i="49" l="1"/>
  <c r="E31" i="49" s="1"/>
  <c r="E25" i="21"/>
  <c r="E24" i="21"/>
  <c r="E32" i="49" l="1"/>
  <c r="E33" i="49" s="1"/>
  <c r="E24" i="18" l="1"/>
  <c r="E25" i="30"/>
  <c r="E25" i="44" l="1"/>
  <c r="E29" i="45" l="1"/>
  <c r="E27" i="45"/>
  <c r="E24" i="45"/>
  <c r="E17" i="45"/>
  <c r="E16" i="45"/>
  <c r="E19" i="45" s="1"/>
  <c r="E15" i="45"/>
  <c r="E12" i="45"/>
  <c r="E18" i="45" l="1"/>
  <c r="E25" i="45"/>
  <c r="E29" i="44"/>
  <c r="E27" i="44"/>
  <c r="E26" i="44"/>
  <c r="E24" i="44"/>
  <c r="E17" i="44"/>
  <c r="E16" i="44"/>
  <c r="E19" i="44" s="1"/>
  <c r="E15" i="44"/>
  <c r="E13" i="44"/>
  <c r="E12" i="44"/>
  <c r="E23" i="45" l="1"/>
  <c r="E28" i="45" s="1"/>
  <c r="E30" i="45" s="1"/>
  <c r="E18" i="44"/>
  <c r="E23" i="44" s="1"/>
  <c r="E28" i="44" s="1"/>
  <c r="E30" i="44" s="1"/>
  <c r="E26" i="31"/>
  <c r="E25" i="31"/>
  <c r="E31" i="45" l="1"/>
  <c r="E32" i="45" s="1"/>
  <c r="E33" i="45" s="1"/>
  <c r="E31" i="44"/>
  <c r="E32" i="44" s="1"/>
  <c r="E33" i="44" s="1"/>
  <c r="E26" i="29"/>
  <c r="E25" i="18" l="1"/>
  <c r="M29" i="29" l="1"/>
  <c r="M27" i="29"/>
  <c r="M26" i="29"/>
  <c r="M25" i="29"/>
  <c r="M24" i="29"/>
  <c r="M17" i="29"/>
  <c r="M16" i="29"/>
  <c r="M19" i="29" s="1"/>
  <c r="M15" i="29"/>
  <c r="M13" i="29"/>
  <c r="M12" i="29"/>
  <c r="M18" i="29" l="1"/>
  <c r="M21" i="29"/>
  <c r="E29" i="30"/>
  <c r="E27" i="30"/>
  <c r="E26" i="30"/>
  <c r="E24" i="30"/>
  <c r="E17" i="30"/>
  <c r="E16" i="30"/>
  <c r="E19" i="30" s="1"/>
  <c r="E15" i="30"/>
  <c r="E13" i="30"/>
  <c r="E12" i="30"/>
  <c r="M23" i="29" l="1"/>
  <c r="M28" i="29" s="1"/>
  <c r="M30" i="29" s="1"/>
  <c r="E18" i="30"/>
  <c r="E23" i="30"/>
  <c r="E28" i="30" s="1"/>
  <c r="E29" i="31"/>
  <c r="E27" i="31"/>
  <c r="E24" i="31"/>
  <c r="E17" i="31"/>
  <c r="E16" i="31"/>
  <c r="E15" i="31"/>
  <c r="E13" i="31"/>
  <c r="E12" i="31"/>
  <c r="E19" i="31" l="1"/>
  <c r="E18" i="31"/>
  <c r="M31" i="29"/>
  <c r="M32" i="29"/>
  <c r="M33" i="29" s="1"/>
  <c r="E30" i="30"/>
  <c r="E31" i="30" s="1"/>
  <c r="E23" i="31" l="1"/>
  <c r="E28" i="31" s="1"/>
  <c r="E30" i="31" s="1"/>
  <c r="E31" i="31" s="1"/>
  <c r="E32" i="30"/>
  <c r="E33" i="30" s="1"/>
  <c r="E29" i="29"/>
  <c r="E25" i="29"/>
  <c r="E24" i="29"/>
  <c r="E17" i="29"/>
  <c r="E16" i="29"/>
  <c r="E18" i="29" s="1"/>
  <c r="E15" i="29"/>
  <c r="E13" i="29"/>
  <c r="E12" i="29"/>
  <c r="E29" i="27"/>
  <c r="E27" i="27"/>
  <c r="E26" i="27"/>
  <c r="E25" i="27"/>
  <c r="E24" i="27"/>
  <c r="E17" i="27"/>
  <c r="E16" i="27"/>
  <c r="E15" i="27"/>
  <c r="E13" i="27"/>
  <c r="E12" i="27"/>
  <c r="E29" i="26"/>
  <c r="E27" i="26"/>
  <c r="E24" i="26"/>
  <c r="E17" i="26"/>
  <c r="E16" i="26"/>
  <c r="E26" i="26" s="1"/>
  <c r="E15" i="26"/>
  <c r="E12" i="26"/>
  <c r="E19" i="27" l="1"/>
  <c r="E23" i="27" s="1"/>
  <c r="E28" i="27" s="1"/>
  <c r="E18" i="27"/>
  <c r="E19" i="26"/>
  <c r="E18" i="26"/>
  <c r="E23" i="26" s="1"/>
  <c r="E32" i="31"/>
  <c r="E33" i="31" s="1"/>
  <c r="E19" i="29"/>
  <c r="E23" i="29" s="1"/>
  <c r="E28" i="29" s="1"/>
  <c r="E28" i="26" l="1"/>
  <c r="E30" i="26" s="1"/>
  <c r="E31" i="26" s="1"/>
  <c r="E30" i="29"/>
  <c r="E31" i="29" s="1"/>
  <c r="E30" i="27"/>
  <c r="E31" i="27" s="1"/>
  <c r="E29" i="24"/>
  <c r="E27" i="24"/>
  <c r="E26" i="24"/>
  <c r="E25" i="24"/>
  <c r="E24" i="24"/>
  <c r="E17" i="24"/>
  <c r="E16" i="24"/>
  <c r="E19" i="24" s="1"/>
  <c r="E15" i="24"/>
  <c r="E13" i="24"/>
  <c r="E12" i="24"/>
  <c r="E29" i="23"/>
  <c r="E27" i="23"/>
  <c r="E26" i="23"/>
  <c r="E25" i="23"/>
  <c r="E24" i="23"/>
  <c r="E17" i="23"/>
  <c r="E16" i="23"/>
  <c r="E15" i="23"/>
  <c r="E13" i="23"/>
  <c r="E12" i="23"/>
  <c r="E18" i="23" l="1"/>
  <c r="E19" i="23"/>
  <c r="E32" i="29"/>
  <c r="E33" i="29" s="1"/>
  <c r="E32" i="27"/>
  <c r="E33" i="27" s="1"/>
  <c r="E32" i="26"/>
  <c r="E33" i="26" s="1"/>
  <c r="E18" i="24"/>
  <c r="E28" i="21"/>
  <c r="E26" i="21"/>
  <c r="E23" i="21"/>
  <c r="E16" i="21"/>
  <c r="E15" i="21"/>
  <c r="E14" i="21"/>
  <c r="E12" i="21"/>
  <c r="E11" i="21"/>
  <c r="E23" i="24" l="1"/>
  <c r="E28" i="24" s="1"/>
  <c r="E30" i="24" s="1"/>
  <c r="E31" i="24" s="1"/>
  <c r="E23" i="23"/>
  <c r="E28" i="23" s="1"/>
  <c r="E30" i="23" s="1"/>
  <c r="E31" i="23" s="1"/>
  <c r="E18" i="21"/>
  <c r="E17" i="21"/>
  <c r="E22" i="21" l="1"/>
  <c r="E27" i="21" s="1"/>
  <c r="E29" i="21" s="1"/>
  <c r="E30" i="21" s="1"/>
  <c r="E32" i="24"/>
  <c r="E33" i="24" s="1"/>
  <c r="E32" i="23"/>
  <c r="E33" i="23" s="1"/>
  <c r="E12" i="18"/>
  <c r="E31" i="21" l="1"/>
  <c r="E32" i="21" s="1"/>
  <c r="E28" i="18" l="1"/>
  <c r="E26" i="18"/>
  <c r="E23" i="18"/>
  <c r="E16" i="18"/>
  <c r="E15" i="18"/>
  <c r="E14" i="18"/>
  <c r="E11" i="18"/>
  <c r="E17" i="18" l="1"/>
  <c r="E18" i="18"/>
  <c r="E22" i="18" l="1"/>
  <c r="E27" i="18" s="1"/>
  <c r="E29" i="18" s="1"/>
  <c r="E30" i="18" l="1"/>
  <c r="E31" i="18" l="1"/>
  <c r="E32" i="18" s="1"/>
</calcChain>
</file>

<file path=xl/sharedStrings.xml><?xml version="1.0" encoding="utf-8"?>
<sst xmlns="http://schemas.openxmlformats.org/spreadsheetml/2006/main" count="528" uniqueCount="88">
  <si>
    <t>Показники</t>
  </si>
  <si>
    <t>сума</t>
  </si>
  <si>
    <t xml:space="preserve">Розрахунок </t>
  </si>
  <si>
    <t>Прямі  матеріальні витрати</t>
  </si>
  <si>
    <t>паливо</t>
  </si>
  <si>
    <t>мастильні матеріали</t>
  </si>
  <si>
    <t>Автошини та акумулятори</t>
  </si>
  <si>
    <t>Прямі витрати  на оплату праці</t>
  </si>
  <si>
    <t>Інші  прямі витрати</t>
  </si>
  <si>
    <t>Нарахування на заробітну плату ЄСВ</t>
  </si>
  <si>
    <t>Амортизація</t>
  </si>
  <si>
    <t>Накладні витрати</t>
  </si>
  <si>
    <t>Повна собівартість</t>
  </si>
  <si>
    <t>Рентабельність  15%</t>
  </si>
  <si>
    <t>Формування ціни</t>
  </si>
  <si>
    <t>Вартість+рентабельність</t>
  </si>
  <si>
    <t>Вартість одиниці</t>
  </si>
  <si>
    <t>Разом витрат</t>
  </si>
  <si>
    <t>22%</t>
  </si>
  <si>
    <t>к-ть</t>
  </si>
  <si>
    <t>ціна</t>
  </si>
  <si>
    <t>Нарахування на заробітну плату резерв відпусток  (0,084)</t>
  </si>
  <si>
    <t>1</t>
  </si>
  <si>
    <t>вартості   роботи   трактора МТЗ-80  по ГП "Комунальник"</t>
  </si>
  <si>
    <t>ПДВ</t>
  </si>
  <si>
    <t xml:space="preserve"> </t>
  </si>
  <si>
    <t>39,38</t>
  </si>
  <si>
    <t>Заробітна плата (6300/160)</t>
  </si>
  <si>
    <t>вартості   роботи   Бульдозера ДТ-75  по ГП "Комунальник"</t>
  </si>
  <si>
    <t>0,77883430</t>
  </si>
  <si>
    <t>0,88088812</t>
  </si>
  <si>
    <t>Витрати на ремонт (коеф.сер.за 1 кв.2018р)</t>
  </si>
  <si>
    <t>1,36</t>
  </si>
  <si>
    <t>Адмінвитрати (коефіц.серед.за 1 кв.2018)</t>
  </si>
  <si>
    <t>Загальновиробничі витрати (коефіц.серед.за 1кв.2018)</t>
  </si>
  <si>
    <t>вартості   роботи   трактора ЮМЗ-6  по ГП "Комунальник"</t>
  </si>
  <si>
    <t>вартості   роботи   автомобіля АГП-18  по ГП "Комунальник"</t>
  </si>
  <si>
    <t>вартості   роботи   автомобіля Камаз по ГП "Комунальник"</t>
  </si>
  <si>
    <t>Автошини та акумулятори (19500-шини, акум.-3570)</t>
  </si>
  <si>
    <t>вартості   роботи   автогрейдера    по ГП "Комунальник"</t>
  </si>
  <si>
    <t>вартості   роботи   автомобіля МДКЗ по ГП "Комунальник"</t>
  </si>
  <si>
    <t>вартості   роботи   трактора Т-25  по ГП "Комунальник"</t>
  </si>
  <si>
    <t>вартості   роботи   автомобіля Камаз  на 100 км по ГП "Комунальник"</t>
  </si>
  <si>
    <t>8</t>
  </si>
  <si>
    <t>паливо (на 100км)</t>
  </si>
  <si>
    <t>сума грн.</t>
  </si>
  <si>
    <t>Калькуляція розрахунку</t>
  </si>
  <si>
    <t xml:space="preserve">Заробітна плата </t>
  </si>
  <si>
    <t xml:space="preserve">Загальновиробничі витрати </t>
  </si>
  <si>
    <t xml:space="preserve">Адмінвитрати </t>
  </si>
  <si>
    <t>Автошини та акумулятори , гусениці</t>
  </si>
  <si>
    <t xml:space="preserve">Заробітна плата  </t>
  </si>
  <si>
    <t xml:space="preserve">Витрати на ремонт  </t>
  </si>
  <si>
    <t xml:space="preserve">Адмінвитрати  </t>
  </si>
  <si>
    <t xml:space="preserve">Витрати на ремонт </t>
  </si>
  <si>
    <t xml:space="preserve">Нарахування на заробітну плату резерв відпусток  </t>
  </si>
  <si>
    <t xml:space="preserve">Нарахування на заробітну плату резерв відпусток </t>
  </si>
  <si>
    <t>Заробітна плата</t>
  </si>
  <si>
    <t xml:space="preserve">Нарахування на заробітну плату резерв відпусток   </t>
  </si>
  <si>
    <t xml:space="preserve">Автошини та акумулятори </t>
  </si>
  <si>
    <t>сума, грн.</t>
  </si>
  <si>
    <t xml:space="preserve">паливо </t>
  </si>
  <si>
    <t>Адмінвитрати</t>
  </si>
  <si>
    <t xml:space="preserve">Директор </t>
  </si>
  <si>
    <t>вартості   роботи   автомобіля IVECO по ГП "Комунальник"</t>
  </si>
  <si>
    <t>0,5</t>
  </si>
  <si>
    <t>0,8</t>
  </si>
  <si>
    <t>вартості   послуг робітників з благоустрою по ГП "Комунальник"</t>
  </si>
  <si>
    <t>паливо ( 1,2л/год на 1 бензопилу)</t>
  </si>
  <si>
    <t>0,02/0,3</t>
  </si>
  <si>
    <t>2</t>
  </si>
  <si>
    <t>Леонід Брезіцький</t>
  </si>
  <si>
    <t>вартості   роботи   трактора Т-40  по ГП "Комунальник"</t>
  </si>
  <si>
    <t>68,92</t>
  </si>
  <si>
    <t>65,44</t>
  </si>
  <si>
    <t>57,91</t>
  </si>
  <si>
    <t>235/95</t>
  </si>
  <si>
    <t>57,57</t>
  </si>
  <si>
    <t>Заробітна плата (1чол.,  9940/172,67л.г=57,57)</t>
  </si>
  <si>
    <t>мастильні матеріали( 20гр.по 166,грн, 300гр.по 86,50 грн.на 1 бензопилу)</t>
  </si>
  <si>
    <t xml:space="preserve">Шина, цепки, напилок(цепки 3шт-1500грн, шина 1шт-800грн, напил.3шт.300=2600/172,67= 15,06  грн/год на 1 бензопилу </t>
  </si>
  <si>
    <t>вартості   роботи   екскаватора-навантажувача JCB  по ГП "Комунальник"</t>
  </si>
  <si>
    <t>Керуючий справами</t>
  </si>
  <si>
    <t>(секретар) виконавчого комітету                                 Валерій ЗВАРИЧУК</t>
  </si>
  <si>
    <t>Додаток</t>
  </si>
  <si>
    <t xml:space="preserve"> Новоушицької селищної ради</t>
  </si>
  <si>
    <t>21.03.2024 №105</t>
  </si>
  <si>
    <t>до рішення виконавчого комітету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</si>
</sst>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0" borderId="3" xfId="0" applyNumberFormat="1" applyBorder="1"/>
    <xf numFmtId="0" fontId="0" fillId="4" borderId="1" xfId="0" applyFill="1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8" xfId="0" applyBorder="1"/>
    <xf numFmtId="49" fontId="1" fillId="2" borderId="3" xfId="0" applyNumberFormat="1" applyFon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0" fontId="1" fillId="0" borderId="9" xfId="0" applyFont="1" applyBorder="1" applyAlignment="1">
      <alignment horizontal="center"/>
    </xf>
    <xf numFmtId="0" fontId="1" fillId="2" borderId="8" xfId="0" applyFont="1" applyFill="1" applyBorder="1"/>
    <xf numFmtId="49" fontId="0" fillId="2" borderId="3" xfId="0" applyNumberFormat="1" applyFill="1" applyBorder="1"/>
    <xf numFmtId="0" fontId="0" fillId="5" borderId="1" xfId="0" applyFill="1" applyBorder="1"/>
    <xf numFmtId="0" fontId="2" fillId="5" borderId="1" xfId="0" applyFont="1" applyFill="1" applyBorder="1"/>
    <xf numFmtId="1" fontId="0" fillId="2" borderId="1" xfId="0" applyNumberFormat="1" applyFill="1" applyBorder="1"/>
    <xf numFmtId="1" fontId="0" fillId="5" borderId="1" xfId="0" applyNumberFormat="1" applyFill="1" applyBorder="1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1" fillId="0" borderId="8" xfId="0" applyFont="1" applyBorder="1"/>
    <xf numFmtId="49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2" fillId="0" borderId="1" xfId="0" applyFont="1" applyBorder="1"/>
    <xf numFmtId="0" fontId="0" fillId="0" borderId="0" xfId="0" applyAlignment="1">
      <alignment horizontal="left"/>
    </xf>
    <xf numFmtId="0" fontId="3" fillId="0" borderId="0" xfId="0" applyFont="1"/>
    <xf numFmtId="164" fontId="0" fillId="0" borderId="3" xfId="0" applyNumberFormat="1" applyBorder="1"/>
    <xf numFmtId="0" fontId="0" fillId="0" borderId="3" xfId="0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3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3"/>
  <sheetViews>
    <sheetView topLeftCell="A19" workbookViewId="0">
      <selection activeCell="B40" sqref="B40:G41"/>
    </sheetView>
  </sheetViews>
  <sheetFormatPr defaultRowHeight="15" x14ac:dyDescent="0.25"/>
  <cols>
    <col min="1" max="1" width="4.5703125" customWidth="1"/>
    <col min="2" max="2" width="50.28515625" customWidth="1"/>
    <col min="3" max="3" width="7" hidden="1" customWidth="1"/>
    <col min="4" max="4" width="10" hidden="1" customWidth="1"/>
    <col min="5" max="5" width="10.7109375" customWidth="1"/>
  </cols>
  <sheetData>
    <row r="1" spans="1:6" ht="18.75" customHeight="1" x14ac:dyDescent="0.25">
      <c r="B1" s="38" t="s">
        <v>84</v>
      </c>
      <c r="E1" s="39"/>
      <c r="F1" s="39"/>
    </row>
    <row r="2" spans="1:6" ht="18.75" customHeight="1" x14ac:dyDescent="0.25">
      <c r="B2" s="53" t="s">
        <v>87</v>
      </c>
      <c r="C2" s="53"/>
      <c r="D2" s="53"/>
      <c r="E2" s="53"/>
    </row>
    <row r="3" spans="1:6" ht="18.75" customHeight="1" x14ac:dyDescent="0.25">
      <c r="B3" s="53" t="s">
        <v>85</v>
      </c>
      <c r="C3" s="53"/>
      <c r="D3" s="53"/>
      <c r="E3" s="53"/>
    </row>
    <row r="4" spans="1:6" ht="18.75" customHeight="1" x14ac:dyDescent="0.25">
      <c r="B4" s="53" t="s">
        <v>86</v>
      </c>
      <c r="C4" s="53"/>
      <c r="D4" s="53"/>
      <c r="E4" s="53"/>
    </row>
    <row r="5" spans="1:6" ht="18.75" customHeight="1" x14ac:dyDescent="0.25"/>
    <row r="6" spans="1:6" x14ac:dyDescent="0.25">
      <c r="B6" s="44" t="s">
        <v>46</v>
      </c>
      <c r="C6" s="44"/>
      <c r="D6" s="44"/>
      <c r="E6" s="44"/>
    </row>
    <row r="7" spans="1:6" x14ac:dyDescent="0.25">
      <c r="B7" s="44" t="s">
        <v>39</v>
      </c>
      <c r="C7" s="44"/>
      <c r="D7" s="44"/>
      <c r="E7" s="44"/>
    </row>
    <row r="8" spans="1:6" ht="15.75" thickBot="1" x14ac:dyDescent="0.3">
      <c r="B8" s="44"/>
      <c r="C8" s="44"/>
      <c r="D8" s="44"/>
      <c r="E8" s="44"/>
    </row>
    <row r="9" spans="1:6" ht="48" customHeight="1" thickBot="1" x14ac:dyDescent="0.3">
      <c r="A9" s="45" t="s">
        <v>0</v>
      </c>
      <c r="B9" s="46"/>
      <c r="C9" s="22" t="s">
        <v>19</v>
      </c>
      <c r="D9" s="22" t="s">
        <v>20</v>
      </c>
      <c r="E9" s="4" t="s">
        <v>45</v>
      </c>
    </row>
    <row r="10" spans="1:6" ht="18.75" customHeight="1" x14ac:dyDescent="0.25">
      <c r="A10" s="47" t="s">
        <v>3</v>
      </c>
      <c r="B10" s="48"/>
      <c r="C10" s="13"/>
      <c r="D10" s="13"/>
      <c r="E10" s="2"/>
    </row>
    <row r="11" spans="1:6" ht="18.75" customHeight="1" x14ac:dyDescent="0.25">
      <c r="A11" s="1">
        <v>1</v>
      </c>
      <c r="B11" s="3" t="s">
        <v>4</v>
      </c>
      <c r="C11" s="32">
        <v>14</v>
      </c>
      <c r="D11" s="32">
        <v>42.5</v>
      </c>
      <c r="E11" s="33">
        <f>C11*D11</f>
        <v>595</v>
      </c>
    </row>
    <row r="12" spans="1:6" ht="18.75" customHeight="1" x14ac:dyDescent="0.25">
      <c r="A12" s="1">
        <v>2</v>
      </c>
      <c r="B12" s="3" t="s">
        <v>5</v>
      </c>
      <c r="C12" s="32">
        <v>0.5</v>
      </c>
      <c r="D12" s="32">
        <v>88.8</v>
      </c>
      <c r="E12" s="33">
        <f>C12*D12</f>
        <v>44.4</v>
      </c>
    </row>
    <row r="13" spans="1:6" ht="18.75" customHeight="1" x14ac:dyDescent="0.25">
      <c r="A13" s="1">
        <v>3</v>
      </c>
      <c r="B13" s="5" t="s">
        <v>6</v>
      </c>
      <c r="C13" s="34"/>
      <c r="D13" s="34"/>
      <c r="E13" s="33">
        <v>21.5</v>
      </c>
    </row>
    <row r="14" spans="1:6" ht="18.75" customHeight="1" x14ac:dyDescent="0.25">
      <c r="A14" s="40" t="s">
        <v>7</v>
      </c>
      <c r="B14" s="41"/>
      <c r="C14" s="25"/>
      <c r="D14" s="25"/>
      <c r="E14" s="33">
        <f t="shared" ref="E14:E28" si="0">C14*D14</f>
        <v>0</v>
      </c>
    </row>
    <row r="15" spans="1:6" ht="18.75" customHeight="1" x14ac:dyDescent="0.25">
      <c r="A15" s="1">
        <v>1</v>
      </c>
      <c r="B15" s="5" t="s">
        <v>47</v>
      </c>
      <c r="C15" s="34" t="s">
        <v>22</v>
      </c>
      <c r="D15" s="34" t="s">
        <v>73</v>
      </c>
      <c r="E15" s="33">
        <f t="shared" si="0"/>
        <v>68.92</v>
      </c>
    </row>
    <row r="16" spans="1:6" ht="18.75" customHeight="1" x14ac:dyDescent="0.25">
      <c r="A16" s="40" t="s">
        <v>8</v>
      </c>
      <c r="B16" s="41"/>
      <c r="C16" s="25"/>
      <c r="D16" s="25"/>
      <c r="E16" s="33">
        <f t="shared" si="0"/>
        <v>0</v>
      </c>
    </row>
    <row r="17" spans="1:5" x14ac:dyDescent="0.25">
      <c r="A17" s="1">
        <v>1</v>
      </c>
      <c r="B17" s="5" t="s">
        <v>9</v>
      </c>
      <c r="C17" s="34"/>
      <c r="D17" s="34" t="s">
        <v>18</v>
      </c>
      <c r="E17" s="33">
        <f>E15*22%</f>
        <v>15.1624</v>
      </c>
    </row>
    <row r="18" spans="1:5" x14ac:dyDescent="0.25">
      <c r="A18" s="1"/>
      <c r="B18" s="5" t="s">
        <v>56</v>
      </c>
      <c r="C18" s="34"/>
      <c r="D18" s="34"/>
      <c r="E18" s="33">
        <f>E15*0.084</f>
        <v>5.7892800000000006</v>
      </c>
    </row>
    <row r="19" spans="1:5" x14ac:dyDescent="0.25">
      <c r="A19" s="1">
        <v>2</v>
      </c>
      <c r="B19" s="5" t="s">
        <v>10</v>
      </c>
      <c r="C19" s="34"/>
      <c r="D19" s="34"/>
      <c r="E19" s="33">
        <v>92.33</v>
      </c>
    </row>
    <row r="20" spans="1:5" x14ac:dyDescent="0.25">
      <c r="A20" s="1">
        <v>3</v>
      </c>
      <c r="B20" s="5" t="s">
        <v>54</v>
      </c>
      <c r="C20" s="34"/>
      <c r="D20" s="34"/>
      <c r="E20" s="33">
        <v>9.0299999999999994</v>
      </c>
    </row>
    <row r="21" spans="1:5" x14ac:dyDescent="0.25">
      <c r="A21" s="9"/>
      <c r="B21" s="5"/>
      <c r="C21" s="34"/>
      <c r="D21" s="34"/>
      <c r="E21" s="33"/>
    </row>
    <row r="22" spans="1:5" x14ac:dyDescent="0.25">
      <c r="A22" s="23"/>
      <c r="B22" s="24" t="s">
        <v>17</v>
      </c>
      <c r="C22" s="35"/>
      <c r="D22" s="34"/>
      <c r="E22" s="33">
        <f>SUM(E11:E20)</f>
        <v>852.13167999999996</v>
      </c>
    </row>
    <row r="23" spans="1:5" x14ac:dyDescent="0.25">
      <c r="A23" s="40" t="s">
        <v>11</v>
      </c>
      <c r="B23" s="41"/>
      <c r="C23" s="25"/>
      <c r="D23" s="25"/>
      <c r="E23" s="33">
        <f t="shared" si="0"/>
        <v>0</v>
      </c>
    </row>
    <row r="24" spans="1:5" x14ac:dyDescent="0.25">
      <c r="A24" s="1">
        <v>1</v>
      </c>
      <c r="B24" s="5" t="s">
        <v>48</v>
      </c>
      <c r="C24" s="34"/>
      <c r="D24" s="34" t="s">
        <v>65</v>
      </c>
      <c r="E24" s="33">
        <f>D15*D24</f>
        <v>34.46</v>
      </c>
    </row>
    <row r="25" spans="1:5" x14ac:dyDescent="0.25">
      <c r="A25" s="1">
        <v>2</v>
      </c>
      <c r="B25" s="5" t="s">
        <v>49</v>
      </c>
      <c r="C25" s="34"/>
      <c r="D25" s="34" t="s">
        <v>66</v>
      </c>
      <c r="E25" s="33">
        <f>D15*D25</f>
        <v>55.136000000000003</v>
      </c>
    </row>
    <row r="26" spans="1:5" x14ac:dyDescent="0.25">
      <c r="A26" s="1" t="s">
        <v>25</v>
      </c>
      <c r="B26" s="5"/>
      <c r="C26" s="34"/>
      <c r="D26" s="34"/>
      <c r="E26" s="33">
        <f t="shared" si="0"/>
        <v>0</v>
      </c>
    </row>
    <row r="27" spans="1:5" x14ac:dyDescent="0.25">
      <c r="A27" s="42" t="s">
        <v>12</v>
      </c>
      <c r="B27" s="43"/>
      <c r="C27" s="25"/>
      <c r="D27" s="25"/>
      <c r="E27" s="33">
        <f>SUM(E22:E26)</f>
        <v>941.72767999999996</v>
      </c>
    </row>
    <row r="28" spans="1:5" x14ac:dyDescent="0.25">
      <c r="A28" s="40" t="s">
        <v>14</v>
      </c>
      <c r="B28" s="41"/>
      <c r="C28" s="25"/>
      <c r="D28" s="25"/>
      <c r="E28" s="33">
        <f t="shared" si="0"/>
        <v>0</v>
      </c>
    </row>
    <row r="29" spans="1:5" x14ac:dyDescent="0.25">
      <c r="A29" s="1">
        <v>1</v>
      </c>
      <c r="B29" s="1" t="s">
        <v>13</v>
      </c>
      <c r="C29" s="36"/>
      <c r="D29" s="36"/>
      <c r="E29" s="33">
        <f>E27*15%</f>
        <v>141.259152</v>
      </c>
    </row>
    <row r="30" spans="1:5" x14ac:dyDescent="0.25">
      <c r="A30" s="1">
        <v>2</v>
      </c>
      <c r="B30" s="1" t="s">
        <v>15</v>
      </c>
      <c r="C30" s="36"/>
      <c r="D30" s="36"/>
      <c r="E30" s="33">
        <f>SUM(E27:E29)</f>
        <v>1082.986832</v>
      </c>
    </row>
    <row r="31" spans="1:5" x14ac:dyDescent="0.25">
      <c r="A31" s="1">
        <v>3</v>
      </c>
      <c r="B31" s="1" t="s">
        <v>24</v>
      </c>
      <c r="C31" s="36"/>
      <c r="D31" s="36"/>
      <c r="E31" s="33">
        <f>E30*20%</f>
        <v>216.59736640000003</v>
      </c>
    </row>
    <row r="32" spans="1:5" ht="20.25" customHeight="1" x14ac:dyDescent="0.25">
      <c r="A32" s="1"/>
      <c r="B32" s="26" t="s">
        <v>16</v>
      </c>
      <c r="C32" s="37"/>
      <c r="D32" s="37"/>
      <c r="E32" s="33">
        <f>SUM(E30:E31)</f>
        <v>1299.5841984000001</v>
      </c>
    </row>
    <row r="33" spans="1:5" hidden="1" x14ac:dyDescent="0.25">
      <c r="A33" s="1"/>
      <c r="B33" s="1"/>
      <c r="C33" s="1"/>
      <c r="D33" s="1"/>
      <c r="E33" s="8"/>
    </row>
    <row r="34" spans="1:5" hidden="1" x14ac:dyDescent="0.25">
      <c r="A34" s="1"/>
      <c r="B34" s="1"/>
      <c r="C34" s="1"/>
      <c r="D34" s="1"/>
      <c r="E34" s="8"/>
    </row>
    <row r="35" spans="1:5" hidden="1" x14ac:dyDescent="0.25">
      <c r="A35" s="1"/>
      <c r="B35" s="1"/>
      <c r="C35" s="1"/>
      <c r="D35" s="1"/>
      <c r="E35" s="1"/>
    </row>
    <row r="38" spans="1:5" x14ac:dyDescent="0.25">
      <c r="B38" t="s">
        <v>63</v>
      </c>
      <c r="E38" t="s">
        <v>71</v>
      </c>
    </row>
    <row r="40" spans="1:5" ht="15.75" x14ac:dyDescent="0.25">
      <c r="B40" s="52" t="s">
        <v>82</v>
      </c>
    </row>
    <row r="41" spans="1:5" ht="15.75" x14ac:dyDescent="0.25">
      <c r="B41" s="52" t="s">
        <v>83</v>
      </c>
    </row>
    <row r="43" spans="1:5" x14ac:dyDescent="0.25">
      <c r="B43" s="28"/>
    </row>
  </sheetData>
  <mergeCells count="14">
    <mergeCell ref="E1:F1"/>
    <mergeCell ref="A16:B16"/>
    <mergeCell ref="A23:B23"/>
    <mergeCell ref="A27:B27"/>
    <mergeCell ref="A28:B28"/>
    <mergeCell ref="B6:E6"/>
    <mergeCell ref="B7:E7"/>
    <mergeCell ref="B8:E8"/>
    <mergeCell ref="A9:B9"/>
    <mergeCell ref="A10:B10"/>
    <mergeCell ref="A14:B14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4"/>
  <sheetViews>
    <sheetView topLeftCell="A19" workbookViewId="0">
      <selection activeCell="B44" sqref="B44"/>
    </sheetView>
  </sheetViews>
  <sheetFormatPr defaultRowHeight="15" x14ac:dyDescent="0.25"/>
  <cols>
    <col min="1" max="1" width="4.5703125" customWidth="1"/>
    <col min="2" max="2" width="49.85546875" customWidth="1"/>
    <col min="3" max="4" width="8.7109375" hidden="1" customWidth="1"/>
    <col min="5" max="5" width="10.140625" customWidth="1"/>
  </cols>
  <sheetData>
    <row r="1" spans="1:6" ht="12" customHeight="1" x14ac:dyDescent="0.25">
      <c r="B1" s="38" t="s">
        <v>84</v>
      </c>
      <c r="E1" s="39"/>
      <c r="F1" s="39"/>
    </row>
    <row r="2" spans="1:6" ht="16.5" customHeight="1" x14ac:dyDescent="0.25">
      <c r="B2" s="53" t="s">
        <v>87</v>
      </c>
      <c r="C2" s="53"/>
      <c r="D2" s="53"/>
      <c r="E2" s="53"/>
    </row>
    <row r="3" spans="1:6" ht="10.5" customHeight="1" x14ac:dyDescent="0.25">
      <c r="B3" s="53" t="s">
        <v>85</v>
      </c>
      <c r="C3" s="53"/>
      <c r="D3" s="53"/>
      <c r="E3" s="53"/>
    </row>
    <row r="4" spans="1:6" ht="16.5" customHeight="1" x14ac:dyDescent="0.25">
      <c r="B4" s="53" t="s">
        <v>86</v>
      </c>
      <c r="C4" s="53"/>
      <c r="D4" s="53"/>
      <c r="E4" s="53"/>
    </row>
    <row r="5" spans="1:6" ht="12.75" customHeight="1" x14ac:dyDescent="0.25"/>
    <row r="7" spans="1:6" x14ac:dyDescent="0.25">
      <c r="B7" s="44" t="s">
        <v>46</v>
      </c>
      <c r="C7" s="44"/>
      <c r="D7" s="44"/>
      <c r="E7" s="44"/>
    </row>
    <row r="8" spans="1:6" x14ac:dyDescent="0.25">
      <c r="B8" s="44" t="s">
        <v>40</v>
      </c>
      <c r="C8" s="44"/>
      <c r="D8" s="44"/>
      <c r="E8" s="44"/>
    </row>
    <row r="9" spans="1:6" ht="15.75" thickBot="1" x14ac:dyDescent="0.3">
      <c r="B9" s="44"/>
      <c r="C9" s="44"/>
      <c r="D9" s="44"/>
      <c r="E9" s="44"/>
    </row>
    <row r="10" spans="1:6" ht="48" customHeight="1" thickBot="1" x14ac:dyDescent="0.3">
      <c r="A10" s="45" t="s">
        <v>0</v>
      </c>
      <c r="B10" s="46"/>
      <c r="C10" s="22" t="s">
        <v>19</v>
      </c>
      <c r="D10" s="22" t="s">
        <v>20</v>
      </c>
      <c r="E10" s="4" t="s">
        <v>60</v>
      </c>
    </row>
    <row r="11" spans="1:6" ht="18.75" customHeight="1" x14ac:dyDescent="0.25">
      <c r="A11" s="47" t="s">
        <v>3</v>
      </c>
      <c r="B11" s="48"/>
      <c r="C11" s="13"/>
      <c r="D11" s="13"/>
      <c r="E11" s="2"/>
    </row>
    <row r="12" spans="1:6" ht="18.75" customHeight="1" x14ac:dyDescent="0.25">
      <c r="A12" s="1">
        <v>1</v>
      </c>
      <c r="B12" s="3" t="s">
        <v>61</v>
      </c>
      <c r="C12" s="3">
        <v>5.85</v>
      </c>
      <c r="D12" s="3">
        <v>42.5</v>
      </c>
      <c r="E12" s="7">
        <f>C12*D12</f>
        <v>248.62499999999997</v>
      </c>
    </row>
    <row r="13" spans="1:6" ht="18.75" customHeight="1" x14ac:dyDescent="0.25">
      <c r="A13" s="1">
        <v>2</v>
      </c>
      <c r="B13" s="3" t="s">
        <v>5</v>
      </c>
      <c r="C13" s="3">
        <v>0.5</v>
      </c>
      <c r="D13" s="3">
        <v>88.8</v>
      </c>
      <c r="E13" s="7">
        <f>C13*D13</f>
        <v>44.4</v>
      </c>
    </row>
    <row r="14" spans="1:6" ht="18.75" customHeight="1" x14ac:dyDescent="0.25">
      <c r="A14" s="1">
        <v>3</v>
      </c>
      <c r="B14" s="5" t="s">
        <v>59</v>
      </c>
      <c r="C14" s="5"/>
      <c r="D14" s="5"/>
      <c r="E14" s="7">
        <v>92</v>
      </c>
    </row>
    <row r="15" spans="1:6" ht="18.75" customHeight="1" x14ac:dyDescent="0.25">
      <c r="A15" s="40" t="s">
        <v>7</v>
      </c>
      <c r="B15" s="41"/>
      <c r="C15" s="20"/>
      <c r="D15" s="20"/>
      <c r="E15" s="7">
        <f t="shared" ref="E15:E29" si="0">C15*D15</f>
        <v>0</v>
      </c>
    </row>
    <row r="16" spans="1:6" ht="18.75" customHeight="1" x14ac:dyDescent="0.25">
      <c r="A16" s="1">
        <v>1</v>
      </c>
      <c r="B16" s="5" t="s">
        <v>47</v>
      </c>
      <c r="C16" s="5" t="s">
        <v>22</v>
      </c>
      <c r="D16" s="5" t="s">
        <v>74</v>
      </c>
      <c r="E16" s="7">
        <f t="shared" si="0"/>
        <v>65.44</v>
      </c>
    </row>
    <row r="17" spans="1:5" ht="18.75" customHeight="1" x14ac:dyDescent="0.25">
      <c r="A17" s="40" t="s">
        <v>8</v>
      </c>
      <c r="B17" s="41"/>
      <c r="C17" s="20"/>
      <c r="D17" s="20"/>
      <c r="E17" s="7">
        <f t="shared" si="0"/>
        <v>0</v>
      </c>
    </row>
    <row r="18" spans="1:5" x14ac:dyDescent="0.25">
      <c r="A18" s="1">
        <v>1</v>
      </c>
      <c r="B18" s="5" t="s">
        <v>9</v>
      </c>
      <c r="C18" s="5"/>
      <c r="D18" s="5" t="s">
        <v>18</v>
      </c>
      <c r="E18" s="7">
        <f>E16*22%</f>
        <v>14.396799999999999</v>
      </c>
    </row>
    <row r="19" spans="1:5" x14ac:dyDescent="0.25">
      <c r="A19" s="1"/>
      <c r="B19" s="5" t="s">
        <v>56</v>
      </c>
      <c r="C19" s="5"/>
      <c r="D19" s="5"/>
      <c r="E19" s="7">
        <f>E16*0.084</f>
        <v>5.4969600000000005</v>
      </c>
    </row>
    <row r="20" spans="1:5" x14ac:dyDescent="0.25">
      <c r="A20" s="1">
        <v>2</v>
      </c>
      <c r="B20" s="5" t="s">
        <v>10</v>
      </c>
      <c r="C20" s="5"/>
      <c r="D20" s="5"/>
      <c r="E20" s="7">
        <v>117</v>
      </c>
    </row>
    <row r="21" spans="1:5" x14ac:dyDescent="0.25">
      <c r="A21" s="1">
        <v>3</v>
      </c>
      <c r="B21" s="5" t="s">
        <v>54</v>
      </c>
      <c r="C21" s="5"/>
      <c r="D21" s="5"/>
      <c r="E21" s="7">
        <v>197</v>
      </c>
    </row>
    <row r="22" spans="1:5" x14ac:dyDescent="0.25">
      <c r="A22" s="9"/>
      <c r="B22" s="5"/>
      <c r="C22" s="5"/>
      <c r="D22" s="5"/>
      <c r="E22" s="7"/>
    </row>
    <row r="23" spans="1:5" x14ac:dyDescent="0.25">
      <c r="A23" s="23"/>
      <c r="B23" s="24" t="s">
        <v>17</v>
      </c>
      <c r="C23" s="24"/>
      <c r="D23" s="5"/>
      <c r="E23" s="7">
        <f>SUM(E12:E21)</f>
        <v>784.35875999999996</v>
      </c>
    </row>
    <row r="24" spans="1:5" x14ac:dyDescent="0.25">
      <c r="A24" s="40" t="s">
        <v>11</v>
      </c>
      <c r="B24" s="41"/>
      <c r="C24" s="20"/>
      <c r="D24" s="20"/>
      <c r="E24" s="7">
        <f t="shared" si="0"/>
        <v>0</v>
      </c>
    </row>
    <row r="25" spans="1:5" x14ac:dyDescent="0.25">
      <c r="A25" s="1">
        <v>1</v>
      </c>
      <c r="B25" s="5" t="s">
        <v>48</v>
      </c>
      <c r="C25" s="5"/>
      <c r="D25" s="5" t="s">
        <v>65</v>
      </c>
      <c r="E25" s="7">
        <f>D16*D25</f>
        <v>32.72</v>
      </c>
    </row>
    <row r="26" spans="1:5" x14ac:dyDescent="0.25">
      <c r="A26" s="1">
        <v>2</v>
      </c>
      <c r="B26" s="5" t="s">
        <v>62</v>
      </c>
      <c r="C26" s="5"/>
      <c r="D26" s="5" t="s">
        <v>66</v>
      </c>
      <c r="E26" s="7">
        <f>D16*D26</f>
        <v>52.352000000000004</v>
      </c>
    </row>
    <row r="27" spans="1:5" x14ac:dyDescent="0.25">
      <c r="A27" s="1" t="s">
        <v>25</v>
      </c>
      <c r="B27" s="5"/>
      <c r="C27" s="5"/>
      <c r="D27" s="5"/>
      <c r="E27" s="7">
        <f t="shared" si="0"/>
        <v>0</v>
      </c>
    </row>
    <row r="28" spans="1:5" x14ac:dyDescent="0.25">
      <c r="A28" s="42" t="s">
        <v>12</v>
      </c>
      <c r="B28" s="43"/>
      <c r="C28" s="25"/>
      <c r="D28" s="25"/>
      <c r="E28" s="7">
        <f>SUM(E23:E27)</f>
        <v>869.43075999999996</v>
      </c>
    </row>
    <row r="29" spans="1:5" x14ac:dyDescent="0.25">
      <c r="A29" s="40" t="s">
        <v>14</v>
      </c>
      <c r="B29" s="41"/>
      <c r="C29" s="20"/>
      <c r="D29" s="20"/>
      <c r="E29" s="7">
        <f t="shared" si="0"/>
        <v>0</v>
      </c>
    </row>
    <row r="30" spans="1:5" x14ac:dyDescent="0.25">
      <c r="A30" s="1">
        <v>1</v>
      </c>
      <c r="B30" s="1" t="s">
        <v>13</v>
      </c>
      <c r="C30" s="1"/>
      <c r="D30" s="1"/>
      <c r="E30" s="7">
        <f>E28*15%</f>
        <v>130.414614</v>
      </c>
    </row>
    <row r="31" spans="1:5" x14ac:dyDescent="0.25">
      <c r="A31" s="1">
        <v>2</v>
      </c>
      <c r="B31" s="1" t="s">
        <v>15</v>
      </c>
      <c r="C31" s="1"/>
      <c r="D31" s="1"/>
      <c r="E31" s="7">
        <f>SUM(E28:E30)</f>
        <v>999.84537399999999</v>
      </c>
    </row>
    <row r="32" spans="1:5" x14ac:dyDescent="0.25">
      <c r="A32" s="1">
        <v>3</v>
      </c>
      <c r="B32" s="1" t="s">
        <v>24</v>
      </c>
      <c r="C32" s="1"/>
      <c r="D32" s="1"/>
      <c r="E32" s="7">
        <f>E31*20%</f>
        <v>199.96907480000002</v>
      </c>
    </row>
    <row r="33" spans="1:5" ht="20.25" customHeight="1" x14ac:dyDescent="0.25">
      <c r="A33" s="1"/>
      <c r="B33" s="26" t="s">
        <v>16</v>
      </c>
      <c r="C33" s="26"/>
      <c r="D33" s="26"/>
      <c r="E33" s="7">
        <f>SUM(E31:E32)</f>
        <v>1199.8144488</v>
      </c>
    </row>
    <row r="34" spans="1:5" hidden="1" x14ac:dyDescent="0.25">
      <c r="A34" s="1"/>
      <c r="B34" s="1"/>
      <c r="C34" s="1"/>
      <c r="D34" s="1"/>
      <c r="E34" s="8"/>
    </row>
    <row r="35" spans="1:5" hidden="1" x14ac:dyDescent="0.25">
      <c r="A35" s="1"/>
      <c r="B35" s="1"/>
      <c r="C35" s="1"/>
      <c r="D35" s="1"/>
      <c r="E35" s="8"/>
    </row>
    <row r="36" spans="1:5" hidden="1" x14ac:dyDescent="0.25">
      <c r="A36" s="1"/>
      <c r="B36" s="1"/>
      <c r="C36" s="1"/>
      <c r="D36" s="1"/>
      <c r="E36" s="1"/>
    </row>
    <row r="39" spans="1:5" x14ac:dyDescent="0.25">
      <c r="B39" t="s">
        <v>63</v>
      </c>
      <c r="E39" t="s">
        <v>71</v>
      </c>
    </row>
    <row r="41" spans="1:5" ht="15.75" x14ac:dyDescent="0.25">
      <c r="B41" s="52" t="s">
        <v>82</v>
      </c>
    </row>
    <row r="42" spans="1:5" ht="15.75" x14ac:dyDescent="0.25">
      <c r="B42" s="52" t="s">
        <v>83</v>
      </c>
    </row>
    <row r="44" spans="1:5" x14ac:dyDescent="0.25">
      <c r="B44" s="28"/>
    </row>
  </sheetData>
  <mergeCells count="14">
    <mergeCell ref="E1:F1"/>
    <mergeCell ref="A17:B17"/>
    <mergeCell ref="A24:B24"/>
    <mergeCell ref="A28:B28"/>
    <mergeCell ref="A29:B29"/>
    <mergeCell ref="B7:E7"/>
    <mergeCell ref="B8:E8"/>
    <mergeCell ref="B9:E9"/>
    <mergeCell ref="A10:B10"/>
    <mergeCell ref="A11:B11"/>
    <mergeCell ref="A15:B15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4"/>
  <sheetViews>
    <sheetView tabSelected="1" topLeftCell="A22" workbookViewId="0">
      <selection activeCell="B44" sqref="B44"/>
    </sheetView>
  </sheetViews>
  <sheetFormatPr defaultRowHeight="15" x14ac:dyDescent="0.25"/>
  <cols>
    <col min="1" max="1" width="4.5703125" customWidth="1"/>
    <col min="2" max="2" width="47.5703125" customWidth="1"/>
    <col min="3" max="4" width="10.7109375" hidden="1" customWidth="1"/>
    <col min="5" max="5" width="10.7109375" customWidth="1"/>
  </cols>
  <sheetData>
    <row r="1" spans="1:6" ht="18" customHeight="1" x14ac:dyDescent="0.25">
      <c r="B1" s="38" t="s">
        <v>84</v>
      </c>
      <c r="E1" s="39"/>
      <c r="F1" s="39"/>
    </row>
    <row r="2" spans="1:6" ht="18" customHeight="1" x14ac:dyDescent="0.25">
      <c r="B2" s="53" t="s">
        <v>87</v>
      </c>
      <c r="C2" s="53"/>
      <c r="D2" s="53"/>
      <c r="E2" s="53"/>
    </row>
    <row r="3" spans="1:6" ht="18" customHeight="1" x14ac:dyDescent="0.25">
      <c r="B3" s="53" t="s">
        <v>85</v>
      </c>
      <c r="C3" s="53"/>
      <c r="D3" s="53"/>
      <c r="E3" s="53"/>
    </row>
    <row r="4" spans="1:6" ht="18" customHeight="1" x14ac:dyDescent="0.25">
      <c r="B4" s="53" t="s">
        <v>86</v>
      </c>
      <c r="C4" s="53"/>
      <c r="D4" s="53"/>
      <c r="E4" s="53"/>
    </row>
    <row r="5" spans="1:6" ht="16.5" customHeight="1" x14ac:dyDescent="0.25"/>
    <row r="6" spans="1:6" hidden="1" x14ac:dyDescent="0.25"/>
    <row r="7" spans="1:6" x14ac:dyDescent="0.25">
      <c r="B7" s="44" t="s">
        <v>46</v>
      </c>
      <c r="C7" s="44"/>
      <c r="D7" s="44"/>
      <c r="E7" s="44"/>
    </row>
    <row r="8" spans="1:6" x14ac:dyDescent="0.25">
      <c r="B8" s="44" t="s">
        <v>64</v>
      </c>
      <c r="C8" s="44"/>
      <c r="D8" s="44"/>
      <c r="E8" s="44"/>
    </row>
    <row r="9" spans="1:6" ht="15.75" thickBot="1" x14ac:dyDescent="0.3">
      <c r="B9" s="44"/>
      <c r="C9" s="44"/>
      <c r="D9" s="44"/>
      <c r="E9" s="44"/>
    </row>
    <row r="10" spans="1:6" ht="48" customHeight="1" thickBot="1" x14ac:dyDescent="0.3">
      <c r="A10" s="45" t="s">
        <v>0</v>
      </c>
      <c r="B10" s="46"/>
      <c r="C10" s="22" t="s">
        <v>19</v>
      </c>
      <c r="D10" s="22" t="s">
        <v>20</v>
      </c>
      <c r="E10" s="4" t="s">
        <v>60</v>
      </c>
    </row>
    <row r="11" spans="1:6" ht="18.75" customHeight="1" x14ac:dyDescent="0.25">
      <c r="A11" s="47" t="s">
        <v>3</v>
      </c>
      <c r="B11" s="48"/>
      <c r="C11" s="13"/>
      <c r="D11" s="13"/>
      <c r="E11" s="2"/>
    </row>
    <row r="12" spans="1:6" ht="18.75" customHeight="1" x14ac:dyDescent="0.25">
      <c r="A12" s="1">
        <v>1</v>
      </c>
      <c r="B12" s="3" t="s">
        <v>61</v>
      </c>
      <c r="C12" s="29">
        <v>15.12</v>
      </c>
      <c r="D12" s="3">
        <v>42.5</v>
      </c>
      <c r="E12" s="7">
        <f>C12*D12</f>
        <v>642.6</v>
      </c>
    </row>
    <row r="13" spans="1:6" ht="18.75" customHeight="1" x14ac:dyDescent="0.25">
      <c r="A13" s="1">
        <v>2</v>
      </c>
      <c r="B13" s="3" t="s">
        <v>5</v>
      </c>
      <c r="C13" s="3">
        <v>0.25</v>
      </c>
      <c r="D13" s="3">
        <v>88.8</v>
      </c>
      <c r="E13" s="7">
        <f>C13*D13</f>
        <v>22.2</v>
      </c>
    </row>
    <row r="14" spans="1:6" ht="18.75" customHeight="1" x14ac:dyDescent="0.25">
      <c r="A14" s="1">
        <v>3</v>
      </c>
      <c r="B14" s="5" t="s">
        <v>59</v>
      </c>
      <c r="C14" s="5"/>
      <c r="D14" s="5"/>
      <c r="E14" s="7">
        <v>64</v>
      </c>
    </row>
    <row r="15" spans="1:6" ht="18.75" customHeight="1" x14ac:dyDescent="0.25">
      <c r="A15" s="40" t="s">
        <v>7</v>
      </c>
      <c r="B15" s="41"/>
      <c r="C15" s="20"/>
      <c r="D15" s="20"/>
      <c r="E15" s="7">
        <f t="shared" ref="E15:E29" si="0">C15*D15</f>
        <v>0</v>
      </c>
    </row>
    <row r="16" spans="1:6" ht="18.75" customHeight="1" x14ac:dyDescent="0.25">
      <c r="A16" s="1">
        <v>1</v>
      </c>
      <c r="B16" s="5" t="s">
        <v>47</v>
      </c>
      <c r="C16" s="5" t="s">
        <v>22</v>
      </c>
      <c r="D16" s="5" t="s">
        <v>74</v>
      </c>
      <c r="E16" s="7">
        <f t="shared" si="0"/>
        <v>65.44</v>
      </c>
    </row>
    <row r="17" spans="1:5" x14ac:dyDescent="0.25">
      <c r="A17" s="40" t="s">
        <v>8</v>
      </c>
      <c r="B17" s="41"/>
      <c r="C17" s="20"/>
      <c r="D17" s="20"/>
      <c r="E17" s="7">
        <f t="shared" si="0"/>
        <v>0</v>
      </c>
    </row>
    <row r="18" spans="1:5" x14ac:dyDescent="0.25">
      <c r="A18" s="1">
        <v>1</v>
      </c>
      <c r="B18" s="5" t="s">
        <v>9</v>
      </c>
      <c r="C18" s="5"/>
      <c r="D18" s="5" t="s">
        <v>18</v>
      </c>
      <c r="E18" s="7">
        <f>E16*22%</f>
        <v>14.396799999999999</v>
      </c>
    </row>
    <row r="19" spans="1:5" x14ac:dyDescent="0.25">
      <c r="A19" s="1"/>
      <c r="B19" s="5" t="s">
        <v>56</v>
      </c>
      <c r="C19" s="5"/>
      <c r="D19" s="5"/>
      <c r="E19" s="7">
        <f>E16*0.084</f>
        <v>5.4969600000000005</v>
      </c>
    </row>
    <row r="20" spans="1:5" x14ac:dyDescent="0.25">
      <c r="A20" s="1">
        <v>2</v>
      </c>
      <c r="B20" s="5" t="s">
        <v>10</v>
      </c>
      <c r="C20" s="5"/>
      <c r="D20" s="5"/>
      <c r="E20" s="7">
        <v>142</v>
      </c>
    </row>
    <row r="21" spans="1:5" x14ac:dyDescent="0.25">
      <c r="A21" s="1">
        <v>3</v>
      </c>
      <c r="B21" s="5" t="s">
        <v>54</v>
      </c>
      <c r="C21" s="5"/>
      <c r="D21" s="5"/>
      <c r="E21" s="7">
        <v>191</v>
      </c>
    </row>
    <row r="22" spans="1:5" x14ac:dyDescent="0.25">
      <c r="A22" s="9"/>
      <c r="B22" s="5"/>
      <c r="C22" s="5"/>
      <c r="D22" s="5"/>
      <c r="E22" s="7"/>
    </row>
    <row r="23" spans="1:5" x14ac:dyDescent="0.25">
      <c r="A23" s="23"/>
      <c r="B23" s="24" t="s">
        <v>17</v>
      </c>
      <c r="C23" s="24"/>
      <c r="D23" s="5"/>
      <c r="E23" s="7">
        <f>SUM(E12:E21)</f>
        <v>1147.1337599999999</v>
      </c>
    </row>
    <row r="24" spans="1:5" x14ac:dyDescent="0.25">
      <c r="A24" s="40" t="s">
        <v>11</v>
      </c>
      <c r="B24" s="41"/>
      <c r="C24" s="20"/>
      <c r="D24" s="20"/>
      <c r="E24" s="7">
        <f t="shared" si="0"/>
        <v>0</v>
      </c>
    </row>
    <row r="25" spans="1:5" x14ac:dyDescent="0.25">
      <c r="A25" s="1">
        <v>1</v>
      </c>
      <c r="B25" s="5" t="s">
        <v>48</v>
      </c>
      <c r="C25" s="5"/>
      <c r="D25" s="5" t="s">
        <v>65</v>
      </c>
      <c r="E25" s="7">
        <f>D16*D25</f>
        <v>32.72</v>
      </c>
    </row>
    <row r="26" spans="1:5" x14ac:dyDescent="0.25">
      <c r="A26" s="1">
        <v>2</v>
      </c>
      <c r="B26" s="5" t="s">
        <v>62</v>
      </c>
      <c r="C26" s="5"/>
      <c r="D26" s="5" t="s">
        <v>66</v>
      </c>
      <c r="E26" s="7">
        <f>D16*D26</f>
        <v>52.352000000000004</v>
      </c>
    </row>
    <row r="27" spans="1:5" x14ac:dyDescent="0.25">
      <c r="A27" s="1" t="s">
        <v>25</v>
      </c>
      <c r="B27" s="5"/>
      <c r="C27" s="5"/>
      <c r="D27" s="5"/>
      <c r="E27" s="7">
        <f t="shared" si="0"/>
        <v>0</v>
      </c>
    </row>
    <row r="28" spans="1:5" x14ac:dyDescent="0.25">
      <c r="A28" s="42" t="s">
        <v>12</v>
      </c>
      <c r="B28" s="43"/>
      <c r="C28" s="25"/>
      <c r="D28" s="25"/>
      <c r="E28" s="7">
        <f>SUM(E23:E27)</f>
        <v>1232.2057600000001</v>
      </c>
    </row>
    <row r="29" spans="1:5" x14ac:dyDescent="0.25">
      <c r="A29" s="40" t="s">
        <v>14</v>
      </c>
      <c r="B29" s="41"/>
      <c r="C29" s="20"/>
      <c r="D29" s="20"/>
      <c r="E29" s="7">
        <f t="shared" si="0"/>
        <v>0</v>
      </c>
    </row>
    <row r="30" spans="1:5" x14ac:dyDescent="0.25">
      <c r="A30" s="1">
        <v>1</v>
      </c>
      <c r="B30" s="1" t="s">
        <v>13</v>
      </c>
      <c r="C30" s="1"/>
      <c r="D30" s="1"/>
      <c r="E30" s="7">
        <f>E28*15%</f>
        <v>184.83086399999999</v>
      </c>
    </row>
    <row r="31" spans="1:5" x14ac:dyDescent="0.25">
      <c r="A31" s="1">
        <v>2</v>
      </c>
      <c r="B31" s="1" t="s">
        <v>15</v>
      </c>
      <c r="C31" s="1"/>
      <c r="D31" s="1"/>
      <c r="E31" s="7">
        <f>SUM(E28:E30)</f>
        <v>1417.0366240000001</v>
      </c>
    </row>
    <row r="32" spans="1:5" x14ac:dyDescent="0.25">
      <c r="A32" s="1">
        <v>3</v>
      </c>
      <c r="B32" s="1" t="s">
        <v>24</v>
      </c>
      <c r="C32" s="1"/>
      <c r="D32" s="1"/>
      <c r="E32" s="7">
        <f>E31*20%</f>
        <v>283.40732480000003</v>
      </c>
    </row>
    <row r="33" spans="1:5" ht="15.75" x14ac:dyDescent="0.25">
      <c r="A33" s="1"/>
      <c r="B33" s="26" t="s">
        <v>16</v>
      </c>
      <c r="C33" s="26"/>
      <c r="D33" s="26"/>
      <c r="E33" s="7">
        <f>SUM(E31:E32)</f>
        <v>1700.4439488</v>
      </c>
    </row>
    <row r="34" spans="1:5" hidden="1" x14ac:dyDescent="0.25">
      <c r="A34" s="1"/>
      <c r="B34" s="1"/>
      <c r="C34" s="1"/>
      <c r="D34" s="1"/>
      <c r="E34" s="8"/>
    </row>
    <row r="35" spans="1:5" hidden="1" x14ac:dyDescent="0.25">
      <c r="A35" s="1"/>
      <c r="B35" s="1"/>
      <c r="C35" s="1"/>
      <c r="D35" s="1"/>
      <c r="E35" s="8"/>
    </row>
    <row r="36" spans="1:5" hidden="1" x14ac:dyDescent="0.25">
      <c r="A36" s="1"/>
      <c r="B36" s="1"/>
      <c r="C36" s="1"/>
      <c r="D36" s="1"/>
      <c r="E36" s="1"/>
    </row>
    <row r="39" spans="1:5" x14ac:dyDescent="0.25">
      <c r="B39" t="s">
        <v>63</v>
      </c>
      <c r="E39" t="s">
        <v>71</v>
      </c>
    </row>
    <row r="41" spans="1:5" ht="15.75" x14ac:dyDescent="0.25">
      <c r="B41" s="52" t="s">
        <v>82</v>
      </c>
    </row>
    <row r="42" spans="1:5" ht="15.75" x14ac:dyDescent="0.25">
      <c r="B42" s="52" t="s">
        <v>83</v>
      </c>
    </row>
    <row r="44" spans="1:5" x14ac:dyDescent="0.25">
      <c r="B44" s="28"/>
    </row>
  </sheetData>
  <mergeCells count="14">
    <mergeCell ref="A11:B11"/>
    <mergeCell ref="E1:F1"/>
    <mergeCell ref="B7:E7"/>
    <mergeCell ref="B8:E8"/>
    <mergeCell ref="B9:E9"/>
    <mergeCell ref="A10:B10"/>
    <mergeCell ref="B2:E2"/>
    <mergeCell ref="B3:E3"/>
    <mergeCell ref="B4:E4"/>
    <mergeCell ref="A15:B15"/>
    <mergeCell ref="A17:B17"/>
    <mergeCell ref="A24:B24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3"/>
  <sheetViews>
    <sheetView topLeftCell="A16" workbookViewId="0">
      <selection activeCell="B40" sqref="B40:G41"/>
    </sheetView>
  </sheetViews>
  <sheetFormatPr defaultRowHeight="15" x14ac:dyDescent="0.25"/>
  <cols>
    <col min="1" max="1" width="5.28515625" customWidth="1"/>
    <col min="2" max="2" width="48.140625" customWidth="1"/>
    <col min="3" max="3" width="8.85546875" hidden="1" customWidth="1"/>
    <col min="4" max="4" width="10.5703125" hidden="1" customWidth="1"/>
    <col min="5" max="5" width="10.5703125" customWidth="1"/>
  </cols>
  <sheetData>
    <row r="1" spans="1:6" ht="16.5" customHeight="1" x14ac:dyDescent="0.25">
      <c r="B1" s="38" t="s">
        <v>84</v>
      </c>
      <c r="E1" s="39"/>
      <c r="F1" s="39"/>
    </row>
    <row r="2" spans="1:6" ht="16.5" customHeight="1" x14ac:dyDescent="0.25">
      <c r="B2" s="53" t="s">
        <v>87</v>
      </c>
      <c r="C2" s="53"/>
      <c r="D2" s="53"/>
      <c r="E2" s="53"/>
    </row>
    <row r="3" spans="1:6" ht="16.5" customHeight="1" x14ac:dyDescent="0.25">
      <c r="B3" s="53" t="s">
        <v>85</v>
      </c>
      <c r="C3" s="53"/>
      <c r="D3" s="53"/>
      <c r="E3" s="53"/>
    </row>
    <row r="4" spans="1:6" ht="16.5" customHeight="1" x14ac:dyDescent="0.25">
      <c r="B4" s="53" t="s">
        <v>86</v>
      </c>
      <c r="C4" s="53"/>
      <c r="D4" s="53"/>
      <c r="E4" s="53"/>
    </row>
    <row r="5" spans="1:6" ht="16.5" customHeight="1" x14ac:dyDescent="0.25"/>
    <row r="6" spans="1:6" ht="16.5" customHeight="1" x14ac:dyDescent="0.25"/>
    <row r="7" spans="1:6" x14ac:dyDescent="0.25">
      <c r="B7" s="44" t="s">
        <v>46</v>
      </c>
      <c r="C7" s="44"/>
      <c r="D7" s="44"/>
      <c r="E7" s="44"/>
    </row>
    <row r="8" spans="1:6" x14ac:dyDescent="0.25">
      <c r="B8" s="44" t="s">
        <v>67</v>
      </c>
      <c r="C8" s="44"/>
      <c r="D8" s="44"/>
      <c r="E8" s="44"/>
    </row>
    <row r="9" spans="1:6" ht="15.75" thickBot="1" x14ac:dyDescent="0.3">
      <c r="B9" s="44"/>
      <c r="C9" s="44"/>
      <c r="D9" s="44"/>
      <c r="E9" s="44"/>
    </row>
    <row r="10" spans="1:6" ht="48" customHeight="1" thickBot="1" x14ac:dyDescent="0.3">
      <c r="A10" s="45" t="s">
        <v>0</v>
      </c>
      <c r="B10" s="46"/>
      <c r="C10" s="22" t="s">
        <v>19</v>
      </c>
      <c r="D10" s="22" t="s">
        <v>20</v>
      </c>
      <c r="E10" s="4" t="s">
        <v>1</v>
      </c>
    </row>
    <row r="11" spans="1:6" ht="18.75" customHeight="1" x14ac:dyDescent="0.25">
      <c r="A11" s="47" t="s">
        <v>3</v>
      </c>
      <c r="B11" s="48"/>
      <c r="C11" s="13"/>
      <c r="D11" s="13"/>
      <c r="E11" s="2"/>
    </row>
    <row r="12" spans="1:6" ht="18.75" customHeight="1" x14ac:dyDescent="0.25">
      <c r="A12" s="1">
        <v>1</v>
      </c>
      <c r="B12" s="3" t="s">
        <v>68</v>
      </c>
      <c r="C12" s="3">
        <v>2</v>
      </c>
      <c r="D12" s="3">
        <v>43.5</v>
      </c>
      <c r="E12" s="7">
        <f>C12*D12</f>
        <v>87</v>
      </c>
    </row>
    <row r="13" spans="1:6" ht="39" customHeight="1" x14ac:dyDescent="0.25">
      <c r="A13" s="1">
        <v>2</v>
      </c>
      <c r="B13" s="30" t="s">
        <v>79</v>
      </c>
      <c r="C13" s="3" t="s">
        <v>69</v>
      </c>
      <c r="D13" s="3" t="s">
        <v>76</v>
      </c>
      <c r="E13" s="7">
        <v>29.27</v>
      </c>
    </row>
    <row r="14" spans="1:6" ht="51" customHeight="1" x14ac:dyDescent="0.25">
      <c r="A14" s="1">
        <v>3</v>
      </c>
      <c r="B14" s="31" t="s">
        <v>80</v>
      </c>
      <c r="C14" s="5"/>
      <c r="D14" s="5"/>
      <c r="E14" s="7">
        <v>18.45</v>
      </c>
    </row>
    <row r="15" spans="1:6" ht="18.75" customHeight="1" x14ac:dyDescent="0.25">
      <c r="A15" s="40" t="s">
        <v>7</v>
      </c>
      <c r="B15" s="41"/>
      <c r="C15" s="20"/>
      <c r="D15" s="20"/>
      <c r="E15" s="7">
        <f t="shared" ref="E15:E29" si="0">C15*D15</f>
        <v>0</v>
      </c>
    </row>
    <row r="16" spans="1:6" ht="18.75" customHeight="1" x14ac:dyDescent="0.25">
      <c r="A16" s="1">
        <v>1</v>
      </c>
      <c r="B16" s="5" t="s">
        <v>78</v>
      </c>
      <c r="C16" s="5" t="s">
        <v>70</v>
      </c>
      <c r="D16" s="5" t="s">
        <v>77</v>
      </c>
      <c r="E16" s="7">
        <f t="shared" si="0"/>
        <v>115.14</v>
      </c>
    </row>
    <row r="17" spans="1:5" x14ac:dyDescent="0.25">
      <c r="A17" s="40" t="s">
        <v>8</v>
      </c>
      <c r="B17" s="41"/>
      <c r="C17" s="20"/>
      <c r="D17" s="20"/>
      <c r="E17" s="7">
        <f t="shared" si="0"/>
        <v>0</v>
      </c>
    </row>
    <row r="18" spans="1:5" x14ac:dyDescent="0.25">
      <c r="A18" s="1">
        <v>1</v>
      </c>
      <c r="B18" s="5" t="s">
        <v>9</v>
      </c>
      <c r="C18" s="5"/>
      <c r="D18" s="5" t="s">
        <v>18</v>
      </c>
      <c r="E18" s="7">
        <f>E16*22%</f>
        <v>25.3308</v>
      </c>
    </row>
    <row r="19" spans="1:5" x14ac:dyDescent="0.25">
      <c r="A19" s="1"/>
      <c r="B19" s="5" t="s">
        <v>56</v>
      </c>
      <c r="C19" s="5"/>
      <c r="D19" s="5"/>
      <c r="E19" s="7">
        <f>E16*0.084</f>
        <v>9.6717600000000008</v>
      </c>
    </row>
    <row r="20" spans="1:5" x14ac:dyDescent="0.25">
      <c r="A20" s="1">
        <v>2</v>
      </c>
      <c r="B20" s="5" t="s">
        <v>10</v>
      </c>
      <c r="C20" s="5"/>
      <c r="D20" s="5"/>
      <c r="E20" s="7"/>
    </row>
    <row r="21" spans="1:5" x14ac:dyDescent="0.25">
      <c r="A21" s="1">
        <v>3</v>
      </c>
      <c r="B21" s="5" t="s">
        <v>54</v>
      </c>
      <c r="C21" s="5"/>
      <c r="D21" s="5"/>
      <c r="E21" s="7"/>
    </row>
    <row r="22" spans="1:5" x14ac:dyDescent="0.25">
      <c r="A22" s="9"/>
      <c r="B22" s="5"/>
      <c r="C22" s="5"/>
      <c r="D22" s="5"/>
      <c r="E22" s="7"/>
    </row>
    <row r="23" spans="1:5" x14ac:dyDescent="0.25">
      <c r="A23" s="23"/>
      <c r="B23" s="24" t="s">
        <v>17</v>
      </c>
      <c r="C23" s="24"/>
      <c r="D23" s="5"/>
      <c r="E23" s="7">
        <f>SUM(E12:E21)</f>
        <v>284.86256000000003</v>
      </c>
    </row>
    <row r="24" spans="1:5" x14ac:dyDescent="0.25">
      <c r="A24" s="40" t="s">
        <v>11</v>
      </c>
      <c r="B24" s="41"/>
      <c r="C24" s="20"/>
      <c r="D24" s="20"/>
      <c r="E24" s="7">
        <f t="shared" si="0"/>
        <v>0</v>
      </c>
    </row>
    <row r="25" spans="1:5" x14ac:dyDescent="0.25">
      <c r="A25" s="1">
        <v>1</v>
      </c>
      <c r="B25" s="5" t="s">
        <v>48</v>
      </c>
      <c r="C25" s="5"/>
      <c r="D25" s="5" t="s">
        <v>65</v>
      </c>
      <c r="E25" s="7">
        <f>E16*D25</f>
        <v>57.57</v>
      </c>
    </row>
    <row r="26" spans="1:5" x14ac:dyDescent="0.25">
      <c r="A26" s="1">
        <v>2</v>
      </c>
      <c r="B26" s="5" t="s">
        <v>49</v>
      </c>
      <c r="C26" s="5"/>
      <c r="D26" s="5" t="s">
        <v>66</v>
      </c>
      <c r="E26" s="7">
        <v>20</v>
      </c>
    </row>
    <row r="27" spans="1:5" x14ac:dyDescent="0.25">
      <c r="A27" s="1" t="s">
        <v>25</v>
      </c>
      <c r="B27" s="5"/>
      <c r="C27" s="5"/>
      <c r="D27" s="5"/>
      <c r="E27" s="7">
        <f t="shared" si="0"/>
        <v>0</v>
      </c>
    </row>
    <row r="28" spans="1:5" x14ac:dyDescent="0.25">
      <c r="A28" s="42" t="s">
        <v>12</v>
      </c>
      <c r="B28" s="43"/>
      <c r="C28" s="25"/>
      <c r="D28" s="25"/>
      <c r="E28" s="7">
        <f>SUM(E23:E27)</f>
        <v>362.43256000000002</v>
      </c>
    </row>
    <row r="29" spans="1:5" x14ac:dyDescent="0.25">
      <c r="A29" s="40" t="s">
        <v>14</v>
      </c>
      <c r="B29" s="41"/>
      <c r="C29" s="20"/>
      <c r="D29" s="20"/>
      <c r="E29" s="7">
        <f t="shared" si="0"/>
        <v>0</v>
      </c>
    </row>
    <row r="30" spans="1:5" x14ac:dyDescent="0.25">
      <c r="A30" s="1">
        <v>1</v>
      </c>
      <c r="B30" s="1" t="s">
        <v>13</v>
      </c>
      <c r="C30" s="1"/>
      <c r="D30" s="1"/>
      <c r="E30" s="7">
        <f>E28*15%</f>
        <v>54.364884000000004</v>
      </c>
    </row>
    <row r="31" spans="1:5" x14ac:dyDescent="0.25">
      <c r="A31" s="1">
        <v>2</v>
      </c>
      <c r="B31" s="1" t="s">
        <v>15</v>
      </c>
      <c r="C31" s="1"/>
      <c r="D31" s="1"/>
      <c r="E31" s="7">
        <f>SUM(E28:E30)</f>
        <v>416.79744400000004</v>
      </c>
    </row>
    <row r="32" spans="1:5" x14ac:dyDescent="0.25">
      <c r="A32" s="1">
        <v>3</v>
      </c>
      <c r="B32" s="1" t="s">
        <v>24</v>
      </c>
      <c r="C32" s="1"/>
      <c r="D32" s="1"/>
      <c r="E32" s="7">
        <f>E31*20%</f>
        <v>83.359488800000008</v>
      </c>
    </row>
    <row r="33" spans="1:5" ht="15.75" x14ac:dyDescent="0.25">
      <c r="A33" s="1"/>
      <c r="B33" s="26" t="s">
        <v>16</v>
      </c>
      <c r="C33" s="26"/>
      <c r="D33" s="26"/>
      <c r="E33" s="7">
        <f>SUM(E31:E32)</f>
        <v>500.15693280000005</v>
      </c>
    </row>
    <row r="34" spans="1:5" ht="0.75" customHeight="1" x14ac:dyDescent="0.25">
      <c r="A34" s="1"/>
      <c r="B34" s="1"/>
      <c r="C34" s="1"/>
      <c r="D34" s="1"/>
      <c r="E34" s="8"/>
    </row>
    <row r="35" spans="1:5" hidden="1" x14ac:dyDescent="0.25">
      <c r="A35" s="1"/>
      <c r="B35" s="1"/>
      <c r="C35" s="1"/>
      <c r="D35" s="1"/>
      <c r="E35" s="8"/>
    </row>
    <row r="36" spans="1:5" hidden="1" x14ac:dyDescent="0.25">
      <c r="A36" s="1"/>
      <c r="B36" s="1"/>
      <c r="C36" s="1"/>
      <c r="D36" s="1"/>
      <c r="E36" s="1"/>
    </row>
    <row r="38" spans="1:5" x14ac:dyDescent="0.25">
      <c r="B38" t="s">
        <v>63</v>
      </c>
      <c r="E38" t="s">
        <v>71</v>
      </c>
    </row>
    <row r="40" spans="1:5" ht="15.75" x14ac:dyDescent="0.25">
      <c r="B40" s="52" t="s">
        <v>82</v>
      </c>
    </row>
    <row r="41" spans="1:5" ht="15.75" x14ac:dyDescent="0.25">
      <c r="B41" s="52" t="s">
        <v>83</v>
      </c>
    </row>
    <row r="43" spans="1:5" x14ac:dyDescent="0.25">
      <c r="B43" s="28"/>
    </row>
  </sheetData>
  <mergeCells count="14">
    <mergeCell ref="A15:B15"/>
    <mergeCell ref="A17:B17"/>
    <mergeCell ref="A24:B24"/>
    <mergeCell ref="A28:B28"/>
    <mergeCell ref="A29:B29"/>
    <mergeCell ref="A11:B11"/>
    <mergeCell ref="E1:F1"/>
    <mergeCell ref="B7:E7"/>
    <mergeCell ref="B8:E8"/>
    <mergeCell ref="B9:E9"/>
    <mergeCell ref="A10:B10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44"/>
  <sheetViews>
    <sheetView workbookViewId="0">
      <selection activeCell="B1" sqref="B1:F4"/>
    </sheetView>
  </sheetViews>
  <sheetFormatPr defaultRowHeight="15" x14ac:dyDescent="0.25"/>
  <cols>
    <col min="1" max="1" width="4.5703125" customWidth="1"/>
    <col min="2" max="2" width="46.42578125" customWidth="1"/>
    <col min="3" max="3" width="9.5703125" hidden="1" customWidth="1"/>
    <col min="4" max="4" width="10.85546875" hidden="1" customWidth="1"/>
    <col min="5" max="5" width="10.85546875" customWidth="1"/>
    <col min="6" max="6" width="14.140625" customWidth="1"/>
    <col min="7" max="7" width="7.7109375" customWidth="1"/>
  </cols>
  <sheetData>
    <row r="1" spans="1:6" ht="16.5" customHeight="1" x14ac:dyDescent="0.25">
      <c r="B1" s="38" t="s">
        <v>84</v>
      </c>
      <c r="E1" s="39"/>
      <c r="F1" s="39"/>
    </row>
    <row r="2" spans="1:6" ht="16.5" customHeight="1" x14ac:dyDescent="0.25">
      <c r="B2" s="53" t="s">
        <v>87</v>
      </c>
      <c r="C2" s="53"/>
      <c r="D2" s="53"/>
      <c r="E2" s="53"/>
    </row>
    <row r="3" spans="1:6" ht="16.5" customHeight="1" x14ac:dyDescent="0.25">
      <c r="B3" s="53" t="s">
        <v>85</v>
      </c>
      <c r="C3" s="53"/>
      <c r="D3" s="53"/>
      <c r="E3" s="53"/>
    </row>
    <row r="4" spans="1:6" ht="16.5" customHeight="1" x14ac:dyDescent="0.25">
      <c r="B4" s="53" t="s">
        <v>86</v>
      </c>
      <c r="C4" s="53"/>
      <c r="D4" s="53"/>
      <c r="E4" s="53"/>
    </row>
    <row r="5" spans="1:6" ht="16.5" customHeight="1" x14ac:dyDescent="0.25">
      <c r="B5" s="27"/>
    </row>
    <row r="6" spans="1:6" ht="16.5" customHeight="1" x14ac:dyDescent="0.25">
      <c r="B6" s="44" t="s">
        <v>46</v>
      </c>
      <c r="C6" s="44"/>
      <c r="D6" s="44"/>
      <c r="E6" s="44"/>
    </row>
    <row r="7" spans="1:6" x14ac:dyDescent="0.25">
      <c r="B7" s="44" t="s">
        <v>28</v>
      </c>
      <c r="C7" s="44"/>
      <c r="D7" s="44"/>
      <c r="E7" s="44"/>
    </row>
    <row r="8" spans="1:6" ht="15.75" thickBot="1" x14ac:dyDescent="0.3">
      <c r="B8" s="44"/>
      <c r="C8" s="44"/>
      <c r="D8" s="44"/>
      <c r="E8" s="44"/>
    </row>
    <row r="9" spans="1:6" ht="48" customHeight="1" thickBot="1" x14ac:dyDescent="0.3">
      <c r="A9" s="45" t="s">
        <v>0</v>
      </c>
      <c r="B9" s="46"/>
      <c r="C9" s="22" t="s">
        <v>19</v>
      </c>
      <c r="D9" s="22" t="s">
        <v>20</v>
      </c>
      <c r="E9" s="4" t="s">
        <v>1</v>
      </c>
    </row>
    <row r="10" spans="1:6" ht="18.75" customHeight="1" x14ac:dyDescent="0.25">
      <c r="A10" s="47" t="s">
        <v>3</v>
      </c>
      <c r="B10" s="48"/>
      <c r="C10" s="13"/>
      <c r="D10" s="13"/>
      <c r="E10" s="2"/>
    </row>
    <row r="11" spans="1:6" ht="18.75" customHeight="1" x14ac:dyDescent="0.25">
      <c r="A11" s="1">
        <v>1</v>
      </c>
      <c r="B11" s="3" t="s">
        <v>4</v>
      </c>
      <c r="C11" s="3">
        <v>7.6</v>
      </c>
      <c r="D11" s="3">
        <v>42.5</v>
      </c>
      <c r="E11" s="7">
        <f>C11*D11</f>
        <v>323</v>
      </c>
    </row>
    <row r="12" spans="1:6" ht="18.75" customHeight="1" x14ac:dyDescent="0.25">
      <c r="A12" s="1">
        <v>2</v>
      </c>
      <c r="B12" s="3" t="s">
        <v>5</v>
      </c>
      <c r="C12" s="3">
        <v>0.2</v>
      </c>
      <c r="D12" s="3">
        <v>88.8</v>
      </c>
      <c r="E12" s="7">
        <f>C12*D12</f>
        <v>17.760000000000002</v>
      </c>
    </row>
    <row r="13" spans="1:6" ht="18.75" customHeight="1" x14ac:dyDescent="0.25">
      <c r="A13" s="1">
        <v>3</v>
      </c>
      <c r="B13" s="5" t="s">
        <v>50</v>
      </c>
      <c r="C13" s="5"/>
      <c r="D13" s="5"/>
      <c r="E13" s="7">
        <v>95.43</v>
      </c>
    </row>
    <row r="14" spans="1:6" ht="18.75" customHeight="1" x14ac:dyDescent="0.25">
      <c r="A14" s="40" t="s">
        <v>7</v>
      </c>
      <c r="B14" s="41"/>
      <c r="C14" s="20"/>
      <c r="D14" s="20"/>
      <c r="E14" s="7">
        <f t="shared" ref="E14:E28" si="0">C14*D14</f>
        <v>0</v>
      </c>
    </row>
    <row r="15" spans="1:6" ht="18.75" customHeight="1" x14ac:dyDescent="0.25">
      <c r="A15" s="1">
        <v>1</v>
      </c>
      <c r="B15" s="5" t="s">
        <v>51</v>
      </c>
      <c r="C15" s="5" t="s">
        <v>22</v>
      </c>
      <c r="D15" s="5" t="s">
        <v>74</v>
      </c>
      <c r="E15" s="7">
        <f t="shared" si="0"/>
        <v>65.44</v>
      </c>
    </row>
    <row r="16" spans="1:6" ht="18.75" customHeight="1" x14ac:dyDescent="0.25">
      <c r="A16" s="40" t="s">
        <v>8</v>
      </c>
      <c r="B16" s="41"/>
      <c r="C16" s="20"/>
      <c r="D16" s="20"/>
      <c r="E16" s="7">
        <f t="shared" si="0"/>
        <v>0</v>
      </c>
    </row>
    <row r="17" spans="1:6" x14ac:dyDescent="0.25">
      <c r="A17" s="1">
        <v>1</v>
      </c>
      <c r="B17" s="5" t="s">
        <v>9</v>
      </c>
      <c r="C17" s="5"/>
      <c r="D17" s="5" t="s">
        <v>18</v>
      </c>
      <c r="E17" s="7">
        <f>E15*22%</f>
        <v>14.396799999999999</v>
      </c>
    </row>
    <row r="18" spans="1:6" x14ac:dyDescent="0.25">
      <c r="A18" s="1"/>
      <c r="B18" s="5" t="s">
        <v>56</v>
      </c>
      <c r="C18" s="5"/>
      <c r="D18" s="5"/>
      <c r="E18" s="7">
        <f>E15*0.084</f>
        <v>5.4969600000000005</v>
      </c>
      <c r="F18" s="38"/>
    </row>
    <row r="19" spans="1:6" x14ac:dyDescent="0.25">
      <c r="A19" s="1">
        <v>2</v>
      </c>
      <c r="B19" s="5" t="s">
        <v>10</v>
      </c>
      <c r="C19" s="5"/>
      <c r="D19" s="5"/>
      <c r="E19" s="7">
        <v>74</v>
      </c>
    </row>
    <row r="20" spans="1:6" x14ac:dyDescent="0.25">
      <c r="A20" s="1">
        <v>3</v>
      </c>
      <c r="B20" s="5" t="s">
        <v>52</v>
      </c>
      <c r="C20" s="5"/>
      <c r="D20" s="5"/>
      <c r="E20" s="7">
        <v>44</v>
      </c>
    </row>
    <row r="21" spans="1:6" x14ac:dyDescent="0.25">
      <c r="A21" s="9"/>
      <c r="B21" s="5"/>
      <c r="C21" s="5"/>
      <c r="D21" s="5"/>
      <c r="E21" s="7"/>
    </row>
    <row r="22" spans="1:6" x14ac:dyDescent="0.25">
      <c r="A22" s="23"/>
      <c r="B22" s="24" t="s">
        <v>17</v>
      </c>
      <c r="C22" s="24"/>
      <c r="D22" s="5"/>
      <c r="E22" s="7">
        <f>SUM(E11:E20)</f>
        <v>639.52375999999992</v>
      </c>
    </row>
    <row r="23" spans="1:6" x14ac:dyDescent="0.25">
      <c r="A23" s="40" t="s">
        <v>11</v>
      </c>
      <c r="B23" s="41"/>
      <c r="C23" s="20"/>
      <c r="D23" s="20"/>
      <c r="E23" s="7">
        <f t="shared" si="0"/>
        <v>0</v>
      </c>
    </row>
    <row r="24" spans="1:6" x14ac:dyDescent="0.25">
      <c r="A24" s="1">
        <v>1</v>
      </c>
      <c r="B24" s="5" t="s">
        <v>48</v>
      </c>
      <c r="C24" s="5"/>
      <c r="D24" s="5" t="s">
        <v>65</v>
      </c>
      <c r="E24" s="7">
        <f>D15*D24</f>
        <v>32.72</v>
      </c>
    </row>
    <row r="25" spans="1:6" x14ac:dyDescent="0.25">
      <c r="A25" s="1">
        <v>2</v>
      </c>
      <c r="B25" s="5" t="s">
        <v>53</v>
      </c>
      <c r="C25" s="5"/>
      <c r="D25" s="5" t="s">
        <v>66</v>
      </c>
      <c r="E25" s="7">
        <f>D15*D25</f>
        <v>52.352000000000004</v>
      </c>
    </row>
    <row r="26" spans="1:6" x14ac:dyDescent="0.25">
      <c r="A26" s="1" t="s">
        <v>25</v>
      </c>
      <c r="B26" s="5"/>
      <c r="C26" s="5"/>
      <c r="D26" s="5"/>
      <c r="E26" s="7">
        <f t="shared" si="0"/>
        <v>0</v>
      </c>
    </row>
    <row r="27" spans="1:6" x14ac:dyDescent="0.25">
      <c r="A27" s="42" t="s">
        <v>12</v>
      </c>
      <c r="B27" s="43"/>
      <c r="C27" s="25"/>
      <c r="D27" s="25"/>
      <c r="E27" s="7">
        <f>SUM(E22:E26)</f>
        <v>724.59575999999993</v>
      </c>
    </row>
    <row r="28" spans="1:6" x14ac:dyDescent="0.25">
      <c r="A28" s="40" t="s">
        <v>14</v>
      </c>
      <c r="B28" s="41"/>
      <c r="C28" s="20"/>
      <c r="D28" s="20"/>
      <c r="E28" s="7">
        <f t="shared" si="0"/>
        <v>0</v>
      </c>
    </row>
    <row r="29" spans="1:6" x14ac:dyDescent="0.25">
      <c r="A29" s="1">
        <v>1</v>
      </c>
      <c r="B29" s="1" t="s">
        <v>13</v>
      </c>
      <c r="C29" s="1"/>
      <c r="D29" s="1"/>
      <c r="E29" s="7">
        <f>E27*15%</f>
        <v>108.68936399999998</v>
      </c>
    </row>
    <row r="30" spans="1:6" x14ac:dyDescent="0.25">
      <c r="A30" s="1">
        <v>2</v>
      </c>
      <c r="B30" s="1" t="s">
        <v>15</v>
      </c>
      <c r="C30" s="1"/>
      <c r="D30" s="1"/>
      <c r="E30" s="7">
        <f>SUM(E27:E29)</f>
        <v>833.28512399999988</v>
      </c>
    </row>
    <row r="31" spans="1:6" x14ac:dyDescent="0.25">
      <c r="A31" s="1">
        <v>3</v>
      </c>
      <c r="B31" s="1" t="s">
        <v>24</v>
      </c>
      <c r="C31" s="1"/>
      <c r="D31" s="1"/>
      <c r="E31" s="7">
        <f>E30*20%</f>
        <v>166.65702479999999</v>
      </c>
    </row>
    <row r="32" spans="1:6" ht="20.25" customHeight="1" x14ac:dyDescent="0.25">
      <c r="A32" s="1"/>
      <c r="B32" s="26" t="s">
        <v>16</v>
      </c>
      <c r="C32" s="26"/>
      <c r="D32" s="26"/>
      <c r="E32" s="7">
        <f>SUM(E30:E31)</f>
        <v>999.94214879999981</v>
      </c>
    </row>
    <row r="33" spans="1:5" hidden="1" x14ac:dyDescent="0.25">
      <c r="A33" s="1"/>
      <c r="B33" s="1"/>
      <c r="C33" s="1"/>
      <c r="D33" s="1"/>
      <c r="E33" s="8"/>
    </row>
    <row r="34" spans="1:5" hidden="1" x14ac:dyDescent="0.25">
      <c r="A34" s="1"/>
      <c r="B34" s="1"/>
      <c r="C34" s="1"/>
      <c r="D34" s="1"/>
      <c r="E34" s="8"/>
    </row>
    <row r="35" spans="1:5" hidden="1" x14ac:dyDescent="0.25">
      <c r="A35" s="1"/>
      <c r="B35" s="1"/>
      <c r="C35" s="1"/>
      <c r="D35" s="1"/>
      <c r="E35" s="1"/>
    </row>
    <row r="38" spans="1:5" x14ac:dyDescent="0.25">
      <c r="B38" t="s">
        <v>63</v>
      </c>
      <c r="E38" t="s">
        <v>71</v>
      </c>
    </row>
    <row r="41" spans="1:5" ht="15.75" x14ac:dyDescent="0.25">
      <c r="B41" s="52" t="s">
        <v>82</v>
      </c>
    </row>
    <row r="42" spans="1:5" ht="15.75" x14ac:dyDescent="0.25">
      <c r="B42" s="52" t="s">
        <v>83</v>
      </c>
    </row>
    <row r="44" spans="1:5" x14ac:dyDescent="0.25">
      <c r="B44" s="28"/>
    </row>
  </sheetData>
  <mergeCells count="14">
    <mergeCell ref="E1:F1"/>
    <mergeCell ref="A16:B16"/>
    <mergeCell ref="A23:B23"/>
    <mergeCell ref="A27:B27"/>
    <mergeCell ref="A28:B28"/>
    <mergeCell ref="B6:E6"/>
    <mergeCell ref="B7:E7"/>
    <mergeCell ref="B8:E8"/>
    <mergeCell ref="A9:B9"/>
    <mergeCell ref="A10:B10"/>
    <mergeCell ref="A14:B14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4"/>
  <sheetViews>
    <sheetView workbookViewId="0">
      <selection activeCell="F41" sqref="F41"/>
    </sheetView>
  </sheetViews>
  <sheetFormatPr defaultRowHeight="15" x14ac:dyDescent="0.25"/>
  <cols>
    <col min="1" max="1" width="4.5703125" customWidth="1"/>
    <col min="2" max="2" width="47.42578125" customWidth="1"/>
    <col min="3" max="4" width="13" hidden="1" customWidth="1"/>
    <col min="5" max="5" width="13" customWidth="1"/>
  </cols>
  <sheetData>
    <row r="1" spans="1:6" ht="17.25" customHeight="1" x14ac:dyDescent="0.25">
      <c r="B1" s="38" t="s">
        <v>84</v>
      </c>
      <c r="E1" s="39"/>
      <c r="F1" s="39"/>
    </row>
    <row r="2" spans="1:6" ht="14.25" customHeight="1" x14ac:dyDescent="0.25">
      <c r="B2" s="53" t="s">
        <v>87</v>
      </c>
      <c r="C2" s="53"/>
      <c r="D2" s="53"/>
      <c r="E2" s="53"/>
    </row>
    <row r="3" spans="1:6" ht="12" customHeight="1" x14ac:dyDescent="0.25">
      <c r="B3" s="53" t="s">
        <v>85</v>
      </c>
      <c r="C3" s="53"/>
      <c r="D3" s="53"/>
      <c r="E3" s="53"/>
    </row>
    <row r="4" spans="1:6" ht="15" customHeight="1" x14ac:dyDescent="0.25">
      <c r="B4" s="53" t="s">
        <v>86</v>
      </c>
      <c r="C4" s="53"/>
      <c r="D4" s="53"/>
      <c r="E4" s="53"/>
    </row>
    <row r="5" spans="1:6" ht="12" hidden="1" customHeight="1" x14ac:dyDescent="0.25"/>
    <row r="7" spans="1:6" x14ac:dyDescent="0.25">
      <c r="B7" s="44" t="s">
        <v>46</v>
      </c>
      <c r="C7" s="44"/>
      <c r="D7" s="44"/>
      <c r="E7" s="44"/>
    </row>
    <row r="8" spans="1:6" x14ac:dyDescent="0.25">
      <c r="B8" s="44" t="s">
        <v>35</v>
      </c>
      <c r="C8" s="44"/>
      <c r="D8" s="44"/>
      <c r="E8" s="44"/>
    </row>
    <row r="9" spans="1:6" ht="15.75" thickBot="1" x14ac:dyDescent="0.3">
      <c r="B9" s="44"/>
      <c r="C9" s="44"/>
      <c r="D9" s="44"/>
      <c r="E9" s="44"/>
    </row>
    <row r="10" spans="1:6" ht="48" customHeight="1" thickBot="1" x14ac:dyDescent="0.3">
      <c r="A10" s="45" t="s">
        <v>0</v>
      </c>
      <c r="B10" s="46"/>
      <c r="C10" s="22" t="s">
        <v>19</v>
      </c>
      <c r="D10" s="22" t="s">
        <v>20</v>
      </c>
      <c r="E10" s="4" t="s">
        <v>1</v>
      </c>
    </row>
    <row r="11" spans="1:6" ht="18.75" customHeight="1" x14ac:dyDescent="0.25">
      <c r="A11" s="47" t="s">
        <v>3</v>
      </c>
      <c r="B11" s="48"/>
      <c r="C11" s="13"/>
      <c r="D11" s="13"/>
      <c r="E11" s="2"/>
    </row>
    <row r="12" spans="1:6" ht="18.75" customHeight="1" x14ac:dyDescent="0.25">
      <c r="A12" s="1">
        <v>1</v>
      </c>
      <c r="B12" s="3" t="s">
        <v>4</v>
      </c>
      <c r="C12" s="3">
        <v>6.3</v>
      </c>
      <c r="D12" s="3">
        <v>42.5</v>
      </c>
      <c r="E12" s="7">
        <f>C12*D12</f>
        <v>267.75</v>
      </c>
    </row>
    <row r="13" spans="1:6" ht="18.75" customHeight="1" x14ac:dyDescent="0.25">
      <c r="A13" s="1">
        <v>2</v>
      </c>
      <c r="B13" s="3" t="s">
        <v>5</v>
      </c>
      <c r="C13" s="3">
        <v>0.5</v>
      </c>
      <c r="D13" s="3">
        <v>88.8</v>
      </c>
      <c r="E13" s="7">
        <f>C13*D13</f>
        <v>44.4</v>
      </c>
    </row>
    <row r="14" spans="1:6" ht="18.75" customHeight="1" x14ac:dyDescent="0.25">
      <c r="A14" s="1">
        <v>3</v>
      </c>
      <c r="B14" s="5" t="s">
        <v>6</v>
      </c>
      <c r="C14" s="5"/>
      <c r="D14" s="5"/>
      <c r="E14" s="7">
        <v>32.1</v>
      </c>
    </row>
    <row r="15" spans="1:6" ht="18.75" customHeight="1" x14ac:dyDescent="0.25">
      <c r="A15" s="40" t="s">
        <v>7</v>
      </c>
      <c r="B15" s="41"/>
      <c r="C15" s="20"/>
      <c r="D15" s="20"/>
      <c r="E15" s="7">
        <f t="shared" ref="E15:E29" si="0">C15*D15</f>
        <v>0</v>
      </c>
    </row>
    <row r="16" spans="1:6" ht="18.75" customHeight="1" x14ac:dyDescent="0.25">
      <c r="A16" s="1">
        <v>1</v>
      </c>
      <c r="B16" s="5" t="s">
        <v>51</v>
      </c>
      <c r="C16" s="5" t="s">
        <v>22</v>
      </c>
      <c r="D16" s="5" t="s">
        <v>75</v>
      </c>
      <c r="E16" s="7">
        <f t="shared" si="0"/>
        <v>57.91</v>
      </c>
    </row>
    <row r="17" spans="1:6" ht="18.75" customHeight="1" x14ac:dyDescent="0.25">
      <c r="A17" s="40" t="s">
        <v>8</v>
      </c>
      <c r="B17" s="41"/>
      <c r="C17" s="20"/>
      <c r="D17" s="20"/>
      <c r="E17" s="7">
        <f t="shared" si="0"/>
        <v>0</v>
      </c>
    </row>
    <row r="18" spans="1:6" x14ac:dyDescent="0.25">
      <c r="A18" s="1">
        <v>1</v>
      </c>
      <c r="B18" s="5" t="s">
        <v>9</v>
      </c>
      <c r="C18" s="5"/>
      <c r="D18" s="5" t="s">
        <v>18</v>
      </c>
      <c r="E18" s="7">
        <f>E16*22%</f>
        <v>12.7402</v>
      </c>
    </row>
    <row r="19" spans="1:6" x14ac:dyDescent="0.25">
      <c r="A19" s="1"/>
      <c r="B19" s="5" t="s">
        <v>55</v>
      </c>
      <c r="C19" s="5"/>
      <c r="D19" s="5"/>
      <c r="E19" s="7">
        <f>E16*0.084</f>
        <v>4.8644400000000001</v>
      </c>
      <c r="F19" s="38"/>
    </row>
    <row r="20" spans="1:6" x14ac:dyDescent="0.25">
      <c r="A20" s="1">
        <v>2</v>
      </c>
      <c r="B20" s="5" t="s">
        <v>10</v>
      </c>
      <c r="C20" s="5"/>
      <c r="D20" s="5"/>
      <c r="E20" s="7">
        <v>72</v>
      </c>
    </row>
    <row r="21" spans="1:6" x14ac:dyDescent="0.25">
      <c r="A21" s="1">
        <v>3</v>
      </c>
      <c r="B21" s="5" t="s">
        <v>54</v>
      </c>
      <c r="C21" s="5"/>
      <c r="D21" s="5"/>
      <c r="E21" s="7">
        <v>157.4</v>
      </c>
    </row>
    <row r="22" spans="1:6" x14ac:dyDescent="0.25">
      <c r="A22" s="9"/>
      <c r="B22" s="5"/>
      <c r="C22" s="5"/>
      <c r="D22" s="5"/>
      <c r="E22" s="7"/>
    </row>
    <row r="23" spans="1:6" x14ac:dyDescent="0.25">
      <c r="A23" s="23"/>
      <c r="B23" s="24" t="s">
        <v>17</v>
      </c>
      <c r="C23" s="24"/>
      <c r="D23" s="5"/>
      <c r="E23" s="7">
        <f>SUM(E12:E21)</f>
        <v>649.16463999999996</v>
      </c>
    </row>
    <row r="24" spans="1:6" x14ac:dyDescent="0.25">
      <c r="A24" s="40" t="s">
        <v>11</v>
      </c>
      <c r="B24" s="41"/>
      <c r="C24" s="20"/>
      <c r="D24" s="20"/>
      <c r="E24" s="7">
        <f t="shared" si="0"/>
        <v>0</v>
      </c>
    </row>
    <row r="25" spans="1:6" x14ac:dyDescent="0.25">
      <c r="A25" s="1">
        <v>1</v>
      </c>
      <c r="B25" s="5" t="s">
        <v>48</v>
      </c>
      <c r="C25" s="5"/>
      <c r="D25" s="5" t="s">
        <v>65</v>
      </c>
      <c r="E25" s="7">
        <f>D16*D25</f>
        <v>28.954999999999998</v>
      </c>
    </row>
    <row r="26" spans="1:6" x14ac:dyDescent="0.25">
      <c r="A26" s="1">
        <v>2</v>
      </c>
      <c r="B26" s="5" t="s">
        <v>49</v>
      </c>
      <c r="C26" s="5"/>
      <c r="D26" s="5" t="s">
        <v>66</v>
      </c>
      <c r="E26" s="7">
        <f>D16*D26</f>
        <v>46.328000000000003</v>
      </c>
    </row>
    <row r="27" spans="1:6" x14ac:dyDescent="0.25">
      <c r="A27" s="1" t="s">
        <v>25</v>
      </c>
      <c r="B27" s="5"/>
      <c r="C27" s="5"/>
      <c r="D27" s="5"/>
      <c r="E27" s="7">
        <f t="shared" si="0"/>
        <v>0</v>
      </c>
    </row>
    <row r="28" spans="1:6" x14ac:dyDescent="0.25">
      <c r="A28" s="42" t="s">
        <v>12</v>
      </c>
      <c r="B28" s="43"/>
      <c r="C28" s="25"/>
      <c r="D28" s="25"/>
      <c r="E28" s="7">
        <f>SUM(E23:E27)</f>
        <v>724.44763999999998</v>
      </c>
    </row>
    <row r="29" spans="1:6" x14ac:dyDescent="0.25">
      <c r="A29" s="40" t="s">
        <v>14</v>
      </c>
      <c r="B29" s="41"/>
      <c r="C29" s="20"/>
      <c r="D29" s="20"/>
      <c r="E29" s="7">
        <f t="shared" si="0"/>
        <v>0</v>
      </c>
    </row>
    <row r="30" spans="1:6" x14ac:dyDescent="0.25">
      <c r="A30" s="1">
        <v>1</v>
      </c>
      <c r="B30" s="1" t="s">
        <v>13</v>
      </c>
      <c r="C30" s="1"/>
      <c r="D30" s="1"/>
      <c r="E30" s="7">
        <f>E28*15%</f>
        <v>108.66714599999999</v>
      </c>
    </row>
    <row r="31" spans="1:6" x14ac:dyDescent="0.25">
      <c r="A31" s="1">
        <v>2</v>
      </c>
      <c r="B31" s="1" t="s">
        <v>15</v>
      </c>
      <c r="C31" s="1"/>
      <c r="D31" s="1"/>
      <c r="E31" s="7">
        <f>SUM(E28:E30)</f>
        <v>833.11478599999998</v>
      </c>
    </row>
    <row r="32" spans="1:6" x14ac:dyDescent="0.25">
      <c r="A32" s="1">
        <v>3</v>
      </c>
      <c r="B32" s="1" t="s">
        <v>24</v>
      </c>
      <c r="C32" s="1"/>
      <c r="D32" s="1"/>
      <c r="E32" s="7">
        <f>E31*20%</f>
        <v>166.6229572</v>
      </c>
    </row>
    <row r="33" spans="1:5" ht="20.25" customHeight="1" x14ac:dyDescent="0.25">
      <c r="A33" s="1"/>
      <c r="B33" s="26" t="s">
        <v>16</v>
      </c>
      <c r="C33" s="26"/>
      <c r="D33" s="26"/>
      <c r="E33" s="7">
        <f>SUM(E31:E32)</f>
        <v>999.73774319999995</v>
      </c>
    </row>
    <row r="34" spans="1:5" hidden="1" x14ac:dyDescent="0.25">
      <c r="A34" s="1"/>
      <c r="B34" s="1"/>
      <c r="C34" s="1"/>
      <c r="D34" s="1"/>
      <c r="E34" s="8"/>
    </row>
    <row r="35" spans="1:5" hidden="1" x14ac:dyDescent="0.25">
      <c r="A35" s="1"/>
      <c r="B35" s="1"/>
      <c r="C35" s="1"/>
      <c r="D35" s="1"/>
      <c r="E35" s="8"/>
    </row>
    <row r="36" spans="1:5" hidden="1" x14ac:dyDescent="0.25">
      <c r="A36" s="1"/>
      <c r="B36" s="1"/>
      <c r="C36" s="1"/>
      <c r="D36" s="1"/>
      <c r="E36" s="1"/>
    </row>
    <row r="38" spans="1:5" x14ac:dyDescent="0.25">
      <c r="B38" t="s">
        <v>63</v>
      </c>
      <c r="E38" t="s">
        <v>71</v>
      </c>
    </row>
    <row r="41" spans="1:5" ht="15.75" x14ac:dyDescent="0.25">
      <c r="B41" s="52" t="s">
        <v>82</v>
      </c>
    </row>
    <row r="42" spans="1:5" ht="15.75" x14ac:dyDescent="0.25">
      <c r="B42" s="52" t="s">
        <v>83</v>
      </c>
    </row>
    <row r="44" spans="1:5" x14ac:dyDescent="0.25">
      <c r="B44" s="28"/>
    </row>
  </sheetData>
  <mergeCells count="14">
    <mergeCell ref="E1:F1"/>
    <mergeCell ref="A17:B17"/>
    <mergeCell ref="A24:B24"/>
    <mergeCell ref="A28:B28"/>
    <mergeCell ref="A29:B29"/>
    <mergeCell ref="B7:E7"/>
    <mergeCell ref="B8:E8"/>
    <mergeCell ref="B9:E9"/>
    <mergeCell ref="A10:B10"/>
    <mergeCell ref="A11:B11"/>
    <mergeCell ref="A15:B15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3"/>
  <sheetViews>
    <sheetView topLeftCell="A19" workbookViewId="0">
      <selection activeCell="B40" sqref="B40:G41"/>
    </sheetView>
  </sheetViews>
  <sheetFormatPr defaultRowHeight="15" x14ac:dyDescent="0.25"/>
  <cols>
    <col min="1" max="1" width="4.5703125" customWidth="1"/>
    <col min="2" max="2" width="46.7109375" customWidth="1"/>
    <col min="3" max="4" width="10.85546875" hidden="1" customWidth="1"/>
    <col min="5" max="5" width="10.85546875" customWidth="1"/>
  </cols>
  <sheetData>
    <row r="1" spans="1:6" ht="13.5" customHeight="1" x14ac:dyDescent="0.25">
      <c r="B1" s="38" t="s">
        <v>84</v>
      </c>
      <c r="E1" s="39"/>
      <c r="F1" s="39"/>
    </row>
    <row r="2" spans="1:6" ht="13.5" customHeight="1" x14ac:dyDescent="0.25">
      <c r="B2" s="53" t="s">
        <v>87</v>
      </c>
      <c r="C2" s="53"/>
      <c r="D2" s="53"/>
      <c r="E2" s="53"/>
    </row>
    <row r="3" spans="1:6" ht="15.75" customHeight="1" x14ac:dyDescent="0.25">
      <c r="B3" s="53" t="s">
        <v>85</v>
      </c>
      <c r="C3" s="53"/>
      <c r="D3" s="53"/>
      <c r="E3" s="53"/>
    </row>
    <row r="4" spans="1:6" ht="17.25" customHeight="1" x14ac:dyDescent="0.25">
      <c r="B4" s="53" t="s">
        <v>86</v>
      </c>
      <c r="C4" s="53"/>
      <c r="D4" s="53"/>
      <c r="E4" s="53"/>
    </row>
    <row r="5" spans="1:6" ht="19.5" customHeight="1" x14ac:dyDescent="0.25"/>
    <row r="7" spans="1:6" x14ac:dyDescent="0.25">
      <c r="B7" s="44" t="s">
        <v>46</v>
      </c>
      <c r="C7" s="44"/>
      <c r="D7" s="44"/>
      <c r="E7" s="44"/>
    </row>
    <row r="8" spans="1:6" x14ac:dyDescent="0.25">
      <c r="B8" s="44" t="s">
        <v>23</v>
      </c>
      <c r="C8" s="44"/>
      <c r="D8" s="44"/>
      <c r="E8" s="44"/>
    </row>
    <row r="9" spans="1:6" ht="15.75" thickBot="1" x14ac:dyDescent="0.3">
      <c r="B9" s="44"/>
      <c r="C9" s="44"/>
      <c r="D9" s="44"/>
      <c r="E9" s="44"/>
    </row>
    <row r="10" spans="1:6" ht="48" customHeight="1" thickBot="1" x14ac:dyDescent="0.3">
      <c r="A10" s="45" t="s">
        <v>0</v>
      </c>
      <c r="B10" s="46"/>
      <c r="C10" s="22" t="s">
        <v>19</v>
      </c>
      <c r="D10" s="22" t="s">
        <v>20</v>
      </c>
      <c r="E10" s="4" t="s">
        <v>45</v>
      </c>
    </row>
    <row r="11" spans="1:6" ht="18.75" customHeight="1" x14ac:dyDescent="0.25">
      <c r="A11" s="47" t="s">
        <v>3</v>
      </c>
      <c r="B11" s="48"/>
      <c r="C11" s="13"/>
      <c r="D11" s="13"/>
      <c r="E11" s="2"/>
    </row>
    <row r="12" spans="1:6" ht="18.75" customHeight="1" x14ac:dyDescent="0.25">
      <c r="A12" s="1">
        <v>1</v>
      </c>
      <c r="B12" s="3" t="s">
        <v>4</v>
      </c>
      <c r="C12" s="3">
        <v>6.3</v>
      </c>
      <c r="D12" s="3">
        <v>42.5</v>
      </c>
      <c r="E12" s="7">
        <f>C12*D12</f>
        <v>267.75</v>
      </c>
    </row>
    <row r="13" spans="1:6" ht="18.75" customHeight="1" x14ac:dyDescent="0.25">
      <c r="A13" s="1">
        <v>2</v>
      </c>
      <c r="B13" s="3" t="s">
        <v>5</v>
      </c>
      <c r="C13" s="3">
        <v>0.5</v>
      </c>
      <c r="D13" s="3">
        <v>88.8</v>
      </c>
      <c r="E13" s="7">
        <f>C13*D13</f>
        <v>44.4</v>
      </c>
    </row>
    <row r="14" spans="1:6" ht="18.75" customHeight="1" x14ac:dyDescent="0.25">
      <c r="A14" s="1">
        <v>3</v>
      </c>
      <c r="B14" s="5" t="s">
        <v>6</v>
      </c>
      <c r="C14" s="5"/>
      <c r="D14" s="5"/>
      <c r="E14" s="7">
        <v>28</v>
      </c>
    </row>
    <row r="15" spans="1:6" ht="18.75" customHeight="1" x14ac:dyDescent="0.25">
      <c r="A15" s="40" t="s">
        <v>7</v>
      </c>
      <c r="B15" s="41"/>
      <c r="C15" s="20"/>
      <c r="D15" s="20"/>
      <c r="E15" s="7">
        <f t="shared" ref="E15:E29" si="0">C15*D15</f>
        <v>0</v>
      </c>
    </row>
    <row r="16" spans="1:6" ht="18.75" customHeight="1" x14ac:dyDescent="0.25">
      <c r="A16" s="1">
        <v>1</v>
      </c>
      <c r="B16" s="5" t="s">
        <v>51</v>
      </c>
      <c r="C16" s="5" t="s">
        <v>22</v>
      </c>
      <c r="D16" s="5" t="s">
        <v>75</v>
      </c>
      <c r="E16" s="7">
        <f t="shared" si="0"/>
        <v>57.91</v>
      </c>
    </row>
    <row r="17" spans="1:5" ht="18.75" customHeight="1" x14ac:dyDescent="0.25">
      <c r="A17" s="40" t="s">
        <v>8</v>
      </c>
      <c r="B17" s="41"/>
      <c r="C17" s="20"/>
      <c r="D17" s="20"/>
      <c r="E17" s="7">
        <f t="shared" si="0"/>
        <v>0</v>
      </c>
    </row>
    <row r="18" spans="1:5" x14ac:dyDescent="0.25">
      <c r="A18" s="1">
        <v>1</v>
      </c>
      <c r="B18" s="5" t="s">
        <v>9</v>
      </c>
      <c r="C18" s="5"/>
      <c r="D18" s="5" t="s">
        <v>18</v>
      </c>
      <c r="E18" s="7">
        <f>E16*22%</f>
        <v>12.7402</v>
      </c>
    </row>
    <row r="19" spans="1:5" x14ac:dyDescent="0.25">
      <c r="A19" s="1"/>
      <c r="B19" s="5" t="s">
        <v>55</v>
      </c>
      <c r="C19" s="5"/>
      <c r="D19" s="5"/>
      <c r="E19" s="7">
        <f>E16*0.084</f>
        <v>4.8644400000000001</v>
      </c>
    </row>
    <row r="20" spans="1:5" x14ac:dyDescent="0.25">
      <c r="A20" s="1">
        <v>2</v>
      </c>
      <c r="B20" s="5" t="s">
        <v>10</v>
      </c>
      <c r="C20" s="5"/>
      <c r="D20" s="5"/>
      <c r="E20" s="7">
        <v>73</v>
      </c>
    </row>
    <row r="21" spans="1:5" x14ac:dyDescent="0.25">
      <c r="A21" s="1">
        <v>3</v>
      </c>
      <c r="B21" s="5" t="s">
        <v>52</v>
      </c>
      <c r="C21" s="5"/>
      <c r="D21" s="5"/>
      <c r="E21" s="7">
        <v>160.4</v>
      </c>
    </row>
    <row r="22" spans="1:5" x14ac:dyDescent="0.25">
      <c r="A22" s="9"/>
      <c r="B22" s="5"/>
      <c r="C22" s="5"/>
      <c r="D22" s="5"/>
      <c r="E22" s="7"/>
    </row>
    <row r="23" spans="1:5" x14ac:dyDescent="0.25">
      <c r="A23" s="23"/>
      <c r="B23" s="24" t="s">
        <v>17</v>
      </c>
      <c r="C23" s="24"/>
      <c r="D23" s="5"/>
      <c r="E23" s="7">
        <f>SUM(E12:E21)</f>
        <v>649.06463999999994</v>
      </c>
    </row>
    <row r="24" spans="1:5" x14ac:dyDescent="0.25">
      <c r="A24" s="40" t="s">
        <v>11</v>
      </c>
      <c r="B24" s="41"/>
      <c r="C24" s="20"/>
      <c r="D24" s="20"/>
      <c r="E24" s="7">
        <f t="shared" si="0"/>
        <v>0</v>
      </c>
    </row>
    <row r="25" spans="1:5" x14ac:dyDescent="0.25">
      <c r="A25" s="1">
        <v>1</v>
      </c>
      <c r="B25" s="5" t="s">
        <v>48</v>
      </c>
      <c r="C25" s="5"/>
      <c r="D25" s="5" t="s">
        <v>65</v>
      </c>
      <c r="E25" s="7">
        <f>D16*D25</f>
        <v>28.954999999999998</v>
      </c>
    </row>
    <row r="26" spans="1:5" x14ac:dyDescent="0.25">
      <c r="A26" s="1">
        <v>2</v>
      </c>
      <c r="B26" s="5" t="s">
        <v>53</v>
      </c>
      <c r="C26" s="5"/>
      <c r="D26" s="5" t="s">
        <v>66</v>
      </c>
      <c r="E26" s="7">
        <f>D16*D26</f>
        <v>46.328000000000003</v>
      </c>
    </row>
    <row r="27" spans="1:5" x14ac:dyDescent="0.25">
      <c r="A27" s="1" t="s">
        <v>25</v>
      </c>
      <c r="B27" s="5"/>
      <c r="C27" s="5"/>
      <c r="D27" s="5"/>
      <c r="E27" s="7">
        <f t="shared" si="0"/>
        <v>0</v>
      </c>
    </row>
    <row r="28" spans="1:5" x14ac:dyDescent="0.25">
      <c r="A28" s="42" t="s">
        <v>12</v>
      </c>
      <c r="B28" s="43"/>
      <c r="C28" s="25"/>
      <c r="D28" s="25"/>
      <c r="E28" s="7">
        <f>SUM(E23:E27)</f>
        <v>724.34763999999996</v>
      </c>
    </row>
    <row r="29" spans="1:5" x14ac:dyDescent="0.25">
      <c r="A29" s="40" t="s">
        <v>14</v>
      </c>
      <c r="B29" s="41"/>
      <c r="C29" s="20"/>
      <c r="D29" s="20"/>
      <c r="E29" s="7">
        <f t="shared" si="0"/>
        <v>0</v>
      </c>
    </row>
    <row r="30" spans="1:5" x14ac:dyDescent="0.25">
      <c r="A30" s="1">
        <v>1</v>
      </c>
      <c r="B30" s="1" t="s">
        <v>13</v>
      </c>
      <c r="C30" s="1"/>
      <c r="D30" s="1"/>
      <c r="E30" s="7">
        <f>E28*15%</f>
        <v>108.65214599999999</v>
      </c>
    </row>
    <row r="31" spans="1:5" x14ac:dyDescent="0.25">
      <c r="A31" s="1">
        <v>2</v>
      </c>
      <c r="B31" s="1" t="s">
        <v>15</v>
      </c>
      <c r="C31" s="1"/>
      <c r="D31" s="1"/>
      <c r="E31" s="7">
        <f>SUM(E28:E30)</f>
        <v>832.99978599999997</v>
      </c>
    </row>
    <row r="32" spans="1:5" x14ac:dyDescent="0.25">
      <c r="A32" s="1">
        <v>3</v>
      </c>
      <c r="B32" s="1" t="s">
        <v>24</v>
      </c>
      <c r="C32" s="1"/>
      <c r="D32" s="1"/>
      <c r="E32" s="7">
        <f>E31*20%</f>
        <v>166.59995720000001</v>
      </c>
    </row>
    <row r="33" spans="1:5" ht="20.25" customHeight="1" x14ac:dyDescent="0.25">
      <c r="A33" s="16"/>
      <c r="B33" s="17" t="s">
        <v>16</v>
      </c>
      <c r="C33" s="17"/>
      <c r="D33" s="17"/>
      <c r="E33" s="19">
        <f>SUM(E31:E32)</f>
        <v>999.59974319999992</v>
      </c>
    </row>
    <row r="34" spans="1:5" hidden="1" x14ac:dyDescent="0.25">
      <c r="A34" s="1"/>
      <c r="B34" s="1"/>
      <c r="C34" s="1"/>
      <c r="D34" s="1"/>
      <c r="E34" s="8"/>
    </row>
    <row r="35" spans="1:5" hidden="1" x14ac:dyDescent="0.25">
      <c r="A35" s="1"/>
      <c r="B35" s="1"/>
      <c r="C35" s="1"/>
      <c r="D35" s="1"/>
      <c r="E35" s="8"/>
    </row>
    <row r="36" spans="1:5" hidden="1" x14ac:dyDescent="0.25">
      <c r="A36" s="1"/>
      <c r="B36" s="1"/>
      <c r="C36" s="1"/>
      <c r="D36" s="1"/>
      <c r="E36" s="1"/>
    </row>
    <row r="38" spans="1:5" x14ac:dyDescent="0.25">
      <c r="B38" t="s">
        <v>63</v>
      </c>
      <c r="E38" t="s">
        <v>71</v>
      </c>
    </row>
    <row r="40" spans="1:5" ht="15.75" x14ac:dyDescent="0.25">
      <c r="B40" s="52" t="s">
        <v>82</v>
      </c>
    </row>
    <row r="41" spans="1:5" ht="15.75" x14ac:dyDescent="0.25">
      <c r="B41" s="52" t="s">
        <v>83</v>
      </c>
    </row>
    <row r="43" spans="1:5" x14ac:dyDescent="0.25">
      <c r="B43" s="28"/>
    </row>
  </sheetData>
  <mergeCells count="14">
    <mergeCell ref="E1:F1"/>
    <mergeCell ref="A17:B17"/>
    <mergeCell ref="A24:B24"/>
    <mergeCell ref="A28:B28"/>
    <mergeCell ref="A29:B29"/>
    <mergeCell ref="B7:E7"/>
    <mergeCell ref="B8:E8"/>
    <mergeCell ref="B9:E9"/>
    <mergeCell ref="A10:B10"/>
    <mergeCell ref="A11:B11"/>
    <mergeCell ref="A15:B15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4"/>
  <sheetViews>
    <sheetView topLeftCell="A22" workbookViewId="0">
      <selection activeCell="B43" sqref="B43:G44"/>
    </sheetView>
  </sheetViews>
  <sheetFormatPr defaultRowHeight="15" x14ac:dyDescent="0.25"/>
  <cols>
    <col min="1" max="1" width="4.5703125" customWidth="1"/>
    <col min="2" max="2" width="48.140625" customWidth="1"/>
    <col min="3" max="4" width="10.140625" hidden="1" customWidth="1"/>
    <col min="5" max="5" width="10.140625" customWidth="1"/>
  </cols>
  <sheetData>
    <row r="1" spans="1:6" ht="17.25" customHeight="1" x14ac:dyDescent="0.25">
      <c r="B1" s="38" t="s">
        <v>84</v>
      </c>
      <c r="E1" s="39"/>
      <c r="F1" s="39"/>
    </row>
    <row r="2" spans="1:6" ht="17.25" customHeight="1" x14ac:dyDescent="0.25">
      <c r="B2" s="53" t="s">
        <v>87</v>
      </c>
      <c r="C2" s="53"/>
      <c r="D2" s="53"/>
      <c r="E2" s="53"/>
    </row>
    <row r="3" spans="1:6" ht="18" customHeight="1" x14ac:dyDescent="0.25">
      <c r="B3" s="53" t="s">
        <v>85</v>
      </c>
      <c r="C3" s="53"/>
      <c r="D3" s="53"/>
      <c r="E3" s="53"/>
    </row>
    <row r="4" spans="1:6" ht="15.75" customHeight="1" x14ac:dyDescent="0.25">
      <c r="B4" s="53" t="s">
        <v>86</v>
      </c>
      <c r="C4" s="53"/>
      <c r="D4" s="53"/>
      <c r="E4" s="53"/>
    </row>
    <row r="5" spans="1:6" ht="16.5" customHeight="1" x14ac:dyDescent="0.25"/>
    <row r="7" spans="1:6" x14ac:dyDescent="0.25">
      <c r="B7" s="44" t="s">
        <v>46</v>
      </c>
      <c r="C7" s="44"/>
      <c r="D7" s="44"/>
      <c r="E7" s="44"/>
    </row>
    <row r="8" spans="1:6" x14ac:dyDescent="0.25">
      <c r="B8" s="44" t="s">
        <v>81</v>
      </c>
      <c r="C8" s="44"/>
      <c r="D8" s="44"/>
      <c r="E8" s="44"/>
    </row>
    <row r="9" spans="1:6" ht="15.75" thickBot="1" x14ac:dyDescent="0.3">
      <c r="B9" s="44"/>
      <c r="C9" s="44"/>
      <c r="D9" s="44"/>
      <c r="E9" s="44"/>
    </row>
    <row r="10" spans="1:6" ht="48" customHeight="1" thickBot="1" x14ac:dyDescent="0.3">
      <c r="A10" s="45" t="s">
        <v>0</v>
      </c>
      <c r="B10" s="46"/>
      <c r="C10" s="22" t="s">
        <v>19</v>
      </c>
      <c r="D10" s="22" t="s">
        <v>20</v>
      </c>
      <c r="E10" s="4" t="s">
        <v>1</v>
      </c>
    </row>
    <row r="11" spans="1:6" ht="18.75" customHeight="1" x14ac:dyDescent="0.25">
      <c r="A11" s="47" t="s">
        <v>3</v>
      </c>
      <c r="B11" s="48"/>
      <c r="C11" s="13"/>
      <c r="D11" s="13"/>
      <c r="E11" s="2"/>
    </row>
    <row r="12" spans="1:6" ht="18.75" customHeight="1" x14ac:dyDescent="0.25">
      <c r="A12" s="1">
        <v>1</v>
      </c>
      <c r="B12" s="3" t="s">
        <v>4</v>
      </c>
      <c r="C12" s="3">
        <v>9</v>
      </c>
      <c r="D12" s="3">
        <v>42.5</v>
      </c>
      <c r="E12" s="7">
        <f>C12*D12</f>
        <v>382.5</v>
      </c>
    </row>
    <row r="13" spans="1:6" ht="18.75" customHeight="1" x14ac:dyDescent="0.25">
      <c r="A13" s="1">
        <v>2</v>
      </c>
      <c r="B13" s="3" t="s">
        <v>5</v>
      </c>
      <c r="C13" s="3">
        <v>0.25</v>
      </c>
      <c r="D13" s="3">
        <v>88.8</v>
      </c>
      <c r="E13" s="7">
        <f>C13*D13</f>
        <v>22.2</v>
      </c>
    </row>
    <row r="14" spans="1:6" ht="18.75" customHeight="1" x14ac:dyDescent="0.25">
      <c r="A14" s="1"/>
      <c r="B14" s="5"/>
      <c r="C14" s="5"/>
      <c r="D14" s="5"/>
      <c r="E14" s="7"/>
    </row>
    <row r="15" spans="1:6" ht="18.75" customHeight="1" x14ac:dyDescent="0.25">
      <c r="A15" s="40" t="s">
        <v>7</v>
      </c>
      <c r="B15" s="41"/>
      <c r="C15" s="20"/>
      <c r="D15" s="20"/>
      <c r="E15" s="7">
        <f t="shared" ref="E15:E29" si="0">C15*D15</f>
        <v>0</v>
      </c>
    </row>
    <row r="16" spans="1:6" ht="18.75" customHeight="1" x14ac:dyDescent="0.25">
      <c r="A16" s="1">
        <v>1</v>
      </c>
      <c r="B16" s="5" t="s">
        <v>51</v>
      </c>
      <c r="C16" s="5" t="s">
        <v>22</v>
      </c>
      <c r="D16" s="5" t="s">
        <v>73</v>
      </c>
      <c r="E16" s="7">
        <f t="shared" si="0"/>
        <v>68.92</v>
      </c>
    </row>
    <row r="17" spans="1:5" ht="18.75" customHeight="1" x14ac:dyDescent="0.25">
      <c r="A17" s="40" t="s">
        <v>8</v>
      </c>
      <c r="B17" s="41"/>
      <c r="C17" s="20"/>
      <c r="D17" s="20"/>
      <c r="E17" s="7">
        <f t="shared" si="0"/>
        <v>0</v>
      </c>
    </row>
    <row r="18" spans="1:5" x14ac:dyDescent="0.25">
      <c r="A18" s="1">
        <v>1</v>
      </c>
      <c r="B18" s="5" t="s">
        <v>9</v>
      </c>
      <c r="C18" s="5"/>
      <c r="D18" s="5" t="s">
        <v>18</v>
      </c>
      <c r="E18" s="7">
        <f>E16*22%</f>
        <v>15.1624</v>
      </c>
    </row>
    <row r="19" spans="1:5" x14ac:dyDescent="0.25">
      <c r="A19" s="1"/>
      <c r="B19" s="5" t="s">
        <v>58</v>
      </c>
      <c r="C19" s="5"/>
      <c r="D19" s="5"/>
      <c r="E19" s="7">
        <f>E16*0.084</f>
        <v>5.7892800000000006</v>
      </c>
    </row>
    <row r="20" spans="1:5" x14ac:dyDescent="0.25">
      <c r="A20" s="1">
        <v>2</v>
      </c>
      <c r="B20" s="5" t="s">
        <v>10</v>
      </c>
      <c r="C20" s="5"/>
      <c r="D20" s="5"/>
      <c r="E20" s="7">
        <v>76.44</v>
      </c>
    </row>
    <row r="21" spans="1:5" x14ac:dyDescent="0.25">
      <c r="A21" s="1">
        <v>3</v>
      </c>
      <c r="B21" s="5" t="s">
        <v>52</v>
      </c>
      <c r="C21" s="5"/>
      <c r="D21" s="5"/>
      <c r="E21" s="7">
        <v>209</v>
      </c>
    </row>
    <row r="22" spans="1:5" x14ac:dyDescent="0.25">
      <c r="A22" s="9"/>
      <c r="B22" s="5"/>
      <c r="C22" s="5"/>
      <c r="D22" s="5"/>
      <c r="E22" s="7"/>
    </row>
    <row r="23" spans="1:5" x14ac:dyDescent="0.25">
      <c r="A23" s="23"/>
      <c r="B23" s="24" t="s">
        <v>17</v>
      </c>
      <c r="C23" s="24"/>
      <c r="D23" s="5"/>
      <c r="E23" s="7">
        <f>SUM(E12:E21)</f>
        <v>780.01168000000007</v>
      </c>
    </row>
    <row r="24" spans="1:5" x14ac:dyDescent="0.25">
      <c r="A24" s="40" t="s">
        <v>11</v>
      </c>
      <c r="B24" s="41"/>
      <c r="C24" s="20"/>
      <c r="D24" s="20"/>
      <c r="E24" s="7">
        <f t="shared" si="0"/>
        <v>0</v>
      </c>
    </row>
    <row r="25" spans="1:5" x14ac:dyDescent="0.25">
      <c r="A25" s="1">
        <v>1</v>
      </c>
      <c r="B25" s="5" t="s">
        <v>48</v>
      </c>
      <c r="C25" s="5"/>
      <c r="D25" s="5" t="s">
        <v>65</v>
      </c>
      <c r="E25" s="7">
        <f>D16*D25</f>
        <v>34.46</v>
      </c>
    </row>
    <row r="26" spans="1:5" x14ac:dyDescent="0.25">
      <c r="A26" s="1">
        <v>2</v>
      </c>
      <c r="B26" s="5" t="s">
        <v>49</v>
      </c>
      <c r="C26" s="5"/>
      <c r="D26" s="5" t="s">
        <v>66</v>
      </c>
      <c r="E26" s="7">
        <f>E16*D26</f>
        <v>55.136000000000003</v>
      </c>
    </row>
    <row r="27" spans="1:5" x14ac:dyDescent="0.25">
      <c r="A27" s="1" t="s">
        <v>25</v>
      </c>
      <c r="B27" s="5"/>
      <c r="C27" s="5"/>
      <c r="D27" s="5"/>
      <c r="E27" s="7">
        <f t="shared" si="0"/>
        <v>0</v>
      </c>
    </row>
    <row r="28" spans="1:5" x14ac:dyDescent="0.25">
      <c r="A28" s="42" t="s">
        <v>12</v>
      </c>
      <c r="B28" s="43"/>
      <c r="C28" s="25"/>
      <c r="D28" s="25"/>
      <c r="E28" s="7">
        <f>SUM(E23:E27)</f>
        <v>869.60768000000007</v>
      </c>
    </row>
    <row r="29" spans="1:5" x14ac:dyDescent="0.25">
      <c r="A29" s="40" t="s">
        <v>14</v>
      </c>
      <c r="B29" s="41"/>
      <c r="C29" s="20"/>
      <c r="D29" s="20"/>
      <c r="E29" s="7">
        <f t="shared" si="0"/>
        <v>0</v>
      </c>
    </row>
    <row r="30" spans="1:5" x14ac:dyDescent="0.25">
      <c r="A30" s="1">
        <v>1</v>
      </c>
      <c r="B30" s="1" t="s">
        <v>13</v>
      </c>
      <c r="C30" s="1"/>
      <c r="D30" s="1"/>
      <c r="E30" s="7">
        <f>E28*15%</f>
        <v>130.44115200000002</v>
      </c>
    </row>
    <row r="31" spans="1:5" x14ac:dyDescent="0.25">
      <c r="A31" s="1">
        <v>2</v>
      </c>
      <c r="B31" s="1" t="s">
        <v>15</v>
      </c>
      <c r="C31" s="1"/>
      <c r="D31" s="1"/>
      <c r="E31" s="7">
        <f>SUM(E28:E30)</f>
        <v>1000.0488320000001</v>
      </c>
    </row>
    <row r="32" spans="1:5" x14ac:dyDescent="0.25">
      <c r="A32" s="1">
        <v>3</v>
      </c>
      <c r="B32" s="1" t="s">
        <v>24</v>
      </c>
      <c r="C32" s="1"/>
      <c r="D32" s="1"/>
      <c r="E32" s="7">
        <f>E31*20%</f>
        <v>200.00976640000002</v>
      </c>
    </row>
    <row r="33" spans="1:5" ht="20.25" customHeight="1" x14ac:dyDescent="0.25">
      <c r="A33" s="1"/>
      <c r="B33" s="26" t="s">
        <v>16</v>
      </c>
      <c r="C33" s="26"/>
      <c r="D33" s="26"/>
      <c r="E33" s="7">
        <f>SUM(E31:E32)</f>
        <v>1200.0585984000002</v>
      </c>
    </row>
    <row r="34" spans="1:5" hidden="1" x14ac:dyDescent="0.25">
      <c r="A34" s="1"/>
      <c r="B34" s="1"/>
      <c r="C34" s="1"/>
      <c r="D34" s="1"/>
      <c r="E34" s="8"/>
    </row>
    <row r="35" spans="1:5" hidden="1" x14ac:dyDescent="0.25">
      <c r="A35" s="1"/>
      <c r="B35" s="1"/>
      <c r="C35" s="1"/>
      <c r="D35" s="1"/>
      <c r="E35" s="8"/>
    </row>
    <row r="36" spans="1:5" hidden="1" x14ac:dyDescent="0.25">
      <c r="A36" s="1"/>
      <c r="B36" s="1"/>
      <c r="C36" s="1"/>
      <c r="D36" s="1"/>
      <c r="E36" s="1"/>
    </row>
    <row r="39" spans="1:5" x14ac:dyDescent="0.25">
      <c r="B39" t="s">
        <v>63</v>
      </c>
      <c r="E39" t="s">
        <v>71</v>
      </c>
    </row>
    <row r="41" spans="1:5" ht="15.75" x14ac:dyDescent="0.25">
      <c r="B41" s="52"/>
    </row>
    <row r="42" spans="1:5" ht="15.75" x14ac:dyDescent="0.25">
      <c r="B42" s="52"/>
    </row>
    <row r="43" spans="1:5" ht="15.75" x14ac:dyDescent="0.25">
      <c r="B43" s="52" t="s">
        <v>82</v>
      </c>
    </row>
    <row r="44" spans="1:5" ht="15.75" x14ac:dyDescent="0.25">
      <c r="B44" s="52" t="s">
        <v>83</v>
      </c>
    </row>
  </sheetData>
  <mergeCells count="14">
    <mergeCell ref="E1:F1"/>
    <mergeCell ref="A17:B17"/>
    <mergeCell ref="A24:B24"/>
    <mergeCell ref="A28:B28"/>
    <mergeCell ref="A29:B29"/>
    <mergeCell ref="B7:E7"/>
    <mergeCell ref="B8:E8"/>
    <mergeCell ref="B9:E9"/>
    <mergeCell ref="A10:B10"/>
    <mergeCell ref="A11:B11"/>
    <mergeCell ref="A15:B15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4"/>
  <sheetViews>
    <sheetView topLeftCell="A22" workbookViewId="0">
      <selection activeCell="B41" sqref="B41:G42"/>
    </sheetView>
  </sheetViews>
  <sheetFormatPr defaultRowHeight="15" x14ac:dyDescent="0.25"/>
  <cols>
    <col min="1" max="1" width="4.5703125" customWidth="1"/>
    <col min="2" max="2" width="49.7109375" customWidth="1"/>
    <col min="3" max="4" width="10.42578125" hidden="1" customWidth="1"/>
    <col min="5" max="5" width="10.42578125" customWidth="1"/>
  </cols>
  <sheetData>
    <row r="1" spans="1:6" ht="16.5" customHeight="1" x14ac:dyDescent="0.25">
      <c r="B1" s="38" t="s">
        <v>84</v>
      </c>
      <c r="E1" s="39"/>
      <c r="F1" s="39"/>
    </row>
    <row r="2" spans="1:6" ht="16.5" customHeight="1" x14ac:dyDescent="0.25">
      <c r="B2" s="53" t="s">
        <v>87</v>
      </c>
      <c r="C2" s="53"/>
      <c r="D2" s="53"/>
      <c r="E2" s="53"/>
    </row>
    <row r="3" spans="1:6" ht="16.5" customHeight="1" x14ac:dyDescent="0.25">
      <c r="B3" s="53" t="s">
        <v>85</v>
      </c>
      <c r="C3" s="53"/>
      <c r="D3" s="53"/>
      <c r="E3" s="53"/>
    </row>
    <row r="4" spans="1:6" ht="16.5" customHeight="1" x14ac:dyDescent="0.25">
      <c r="B4" s="53" t="s">
        <v>86</v>
      </c>
      <c r="C4" s="53"/>
      <c r="D4" s="53"/>
      <c r="E4" s="53"/>
    </row>
    <row r="5" spans="1:6" ht="14.25" customHeight="1" x14ac:dyDescent="0.25"/>
    <row r="7" spans="1:6" x14ac:dyDescent="0.25">
      <c r="B7" s="44" t="s">
        <v>46</v>
      </c>
      <c r="C7" s="44"/>
      <c r="D7" s="44"/>
      <c r="E7" s="44"/>
    </row>
    <row r="8" spans="1:6" x14ac:dyDescent="0.25">
      <c r="B8" s="44" t="s">
        <v>36</v>
      </c>
      <c r="C8" s="44"/>
      <c r="D8" s="44"/>
      <c r="E8" s="44"/>
    </row>
    <row r="9" spans="1:6" ht="15.75" thickBot="1" x14ac:dyDescent="0.3">
      <c r="B9" s="44"/>
      <c r="C9" s="44"/>
      <c r="D9" s="44"/>
      <c r="E9" s="44"/>
    </row>
    <row r="10" spans="1:6" ht="48" customHeight="1" thickBot="1" x14ac:dyDescent="0.3">
      <c r="A10" s="45" t="s">
        <v>0</v>
      </c>
      <c r="B10" s="46"/>
      <c r="C10" s="22" t="s">
        <v>19</v>
      </c>
      <c r="D10" s="22" t="s">
        <v>20</v>
      </c>
      <c r="E10" s="4" t="s">
        <v>1</v>
      </c>
    </row>
    <row r="11" spans="1:6" ht="18.75" customHeight="1" x14ac:dyDescent="0.25">
      <c r="A11" s="47" t="s">
        <v>3</v>
      </c>
      <c r="B11" s="48"/>
      <c r="C11" s="13"/>
      <c r="D11" s="13"/>
      <c r="E11" s="2"/>
    </row>
    <row r="12" spans="1:6" ht="18.75" customHeight="1" x14ac:dyDescent="0.25">
      <c r="A12" s="1">
        <v>1</v>
      </c>
      <c r="B12" s="3" t="s">
        <v>4</v>
      </c>
      <c r="C12" s="3">
        <v>3.8</v>
      </c>
      <c r="D12" s="3">
        <v>42.5</v>
      </c>
      <c r="E12" s="7">
        <f>C12*D12</f>
        <v>161.5</v>
      </c>
    </row>
    <row r="13" spans="1:6" ht="18.75" customHeight="1" x14ac:dyDescent="0.25">
      <c r="A13" s="1">
        <v>2</v>
      </c>
      <c r="B13" s="3" t="s">
        <v>5</v>
      </c>
      <c r="C13" s="3">
        <v>0.5</v>
      </c>
      <c r="D13" s="3">
        <v>88.8</v>
      </c>
      <c r="E13" s="7">
        <f>C13*D13</f>
        <v>44.4</v>
      </c>
    </row>
    <row r="14" spans="1:6" ht="18.75" customHeight="1" x14ac:dyDescent="0.25">
      <c r="A14" s="1">
        <v>3</v>
      </c>
      <c r="B14" s="5" t="s">
        <v>6</v>
      </c>
      <c r="C14" s="5"/>
      <c r="D14" s="5"/>
      <c r="E14" s="7">
        <v>76</v>
      </c>
    </row>
    <row r="15" spans="1:6" ht="18.75" customHeight="1" x14ac:dyDescent="0.25">
      <c r="A15" s="40" t="s">
        <v>7</v>
      </c>
      <c r="B15" s="41"/>
      <c r="C15" s="20"/>
      <c r="D15" s="20"/>
      <c r="E15" s="7">
        <f t="shared" ref="E15:E29" si="0">C15*D15</f>
        <v>0</v>
      </c>
    </row>
    <row r="16" spans="1:6" ht="18.75" customHeight="1" x14ac:dyDescent="0.25">
      <c r="A16" s="1">
        <v>1</v>
      </c>
      <c r="B16" s="5" t="s">
        <v>47</v>
      </c>
      <c r="C16" s="5" t="s">
        <v>22</v>
      </c>
      <c r="D16" s="5" t="s">
        <v>74</v>
      </c>
      <c r="E16" s="7">
        <f t="shared" si="0"/>
        <v>65.44</v>
      </c>
    </row>
    <row r="17" spans="1:5" ht="18.75" customHeight="1" x14ac:dyDescent="0.25">
      <c r="A17" s="40" t="s">
        <v>8</v>
      </c>
      <c r="B17" s="41"/>
      <c r="C17" s="20"/>
      <c r="D17" s="20"/>
      <c r="E17" s="7">
        <f t="shared" si="0"/>
        <v>0</v>
      </c>
    </row>
    <row r="18" spans="1:5" x14ac:dyDescent="0.25">
      <c r="A18" s="1">
        <v>1</v>
      </c>
      <c r="B18" s="5" t="s">
        <v>9</v>
      </c>
      <c r="C18" s="5"/>
      <c r="D18" s="5" t="s">
        <v>18</v>
      </c>
      <c r="E18" s="7">
        <f>E16*22%</f>
        <v>14.396799999999999</v>
      </c>
    </row>
    <row r="19" spans="1:5" x14ac:dyDescent="0.25">
      <c r="A19" s="1"/>
      <c r="B19" s="5" t="s">
        <v>55</v>
      </c>
      <c r="C19" s="5"/>
      <c r="D19" s="5"/>
      <c r="E19" s="7">
        <f>E16*0.084</f>
        <v>5.4969600000000005</v>
      </c>
    </row>
    <row r="20" spans="1:5" x14ac:dyDescent="0.25">
      <c r="A20" s="1">
        <v>2</v>
      </c>
      <c r="B20" s="5" t="s">
        <v>10</v>
      </c>
      <c r="C20" s="5"/>
      <c r="D20" s="5"/>
      <c r="E20" s="7">
        <v>76</v>
      </c>
    </row>
    <row r="21" spans="1:5" x14ac:dyDescent="0.25">
      <c r="A21" s="1">
        <v>3</v>
      </c>
      <c r="B21" s="5" t="s">
        <v>54</v>
      </c>
      <c r="C21" s="5"/>
      <c r="D21" s="5"/>
      <c r="E21" s="7">
        <v>196</v>
      </c>
    </row>
    <row r="22" spans="1:5" x14ac:dyDescent="0.25">
      <c r="A22" s="9"/>
      <c r="B22" s="5"/>
      <c r="C22" s="5"/>
      <c r="D22" s="5"/>
      <c r="E22" s="7"/>
    </row>
    <row r="23" spans="1:5" x14ac:dyDescent="0.25">
      <c r="A23" s="23"/>
      <c r="B23" s="24" t="s">
        <v>17</v>
      </c>
      <c r="C23" s="24"/>
      <c r="D23" s="5"/>
      <c r="E23" s="7">
        <f>SUM(E12:E21)</f>
        <v>639.23375999999996</v>
      </c>
    </row>
    <row r="24" spans="1:5" x14ac:dyDescent="0.25">
      <c r="A24" s="40" t="s">
        <v>11</v>
      </c>
      <c r="B24" s="41"/>
      <c r="C24" s="20"/>
      <c r="D24" s="20"/>
      <c r="E24" s="7">
        <f t="shared" si="0"/>
        <v>0</v>
      </c>
    </row>
    <row r="25" spans="1:5" x14ac:dyDescent="0.25">
      <c r="A25" s="1">
        <v>1</v>
      </c>
      <c r="B25" s="5" t="s">
        <v>48</v>
      </c>
      <c r="C25" s="5"/>
      <c r="D25" s="5" t="s">
        <v>65</v>
      </c>
      <c r="E25" s="7">
        <f>D16*D25</f>
        <v>32.72</v>
      </c>
    </row>
    <row r="26" spans="1:5" x14ac:dyDescent="0.25">
      <c r="A26" s="1">
        <v>2</v>
      </c>
      <c r="B26" s="5" t="s">
        <v>49</v>
      </c>
      <c r="C26" s="5"/>
      <c r="D26" s="5" t="s">
        <v>66</v>
      </c>
      <c r="E26" s="7">
        <f>D16*D26</f>
        <v>52.352000000000004</v>
      </c>
    </row>
    <row r="27" spans="1:5" x14ac:dyDescent="0.25">
      <c r="A27" s="1" t="s">
        <v>25</v>
      </c>
      <c r="B27" s="5"/>
      <c r="C27" s="5"/>
      <c r="D27" s="5"/>
      <c r="E27" s="7">
        <f t="shared" si="0"/>
        <v>0</v>
      </c>
    </row>
    <row r="28" spans="1:5" x14ac:dyDescent="0.25">
      <c r="A28" s="42" t="s">
        <v>12</v>
      </c>
      <c r="B28" s="43"/>
      <c r="C28" s="25"/>
      <c r="D28" s="25"/>
      <c r="E28" s="7">
        <f>SUM(E23:E27)</f>
        <v>724.30575999999996</v>
      </c>
    </row>
    <row r="29" spans="1:5" x14ac:dyDescent="0.25">
      <c r="A29" s="40" t="s">
        <v>14</v>
      </c>
      <c r="B29" s="41"/>
      <c r="C29" s="20"/>
      <c r="D29" s="20"/>
      <c r="E29" s="7">
        <f t="shared" si="0"/>
        <v>0</v>
      </c>
    </row>
    <row r="30" spans="1:5" x14ac:dyDescent="0.25">
      <c r="A30" s="1">
        <v>1</v>
      </c>
      <c r="B30" s="1" t="s">
        <v>13</v>
      </c>
      <c r="C30" s="1"/>
      <c r="D30" s="1"/>
      <c r="E30" s="7">
        <f>E28*15%</f>
        <v>108.64586399999999</v>
      </c>
    </row>
    <row r="31" spans="1:5" x14ac:dyDescent="0.25">
      <c r="A31" s="1">
        <v>2</v>
      </c>
      <c r="B31" s="1" t="s">
        <v>15</v>
      </c>
      <c r="C31" s="1"/>
      <c r="D31" s="1"/>
      <c r="E31" s="7">
        <f>SUM(E28:E30)</f>
        <v>832.95162399999992</v>
      </c>
    </row>
    <row r="32" spans="1:5" x14ac:dyDescent="0.25">
      <c r="A32" s="1">
        <v>3</v>
      </c>
      <c r="B32" s="1" t="s">
        <v>24</v>
      </c>
      <c r="C32" s="1"/>
      <c r="D32" s="1"/>
      <c r="E32" s="7">
        <f>E31*20%</f>
        <v>166.59032479999999</v>
      </c>
    </row>
    <row r="33" spans="1:5" ht="20.25" customHeight="1" x14ac:dyDescent="0.25">
      <c r="A33" s="1"/>
      <c r="B33" s="26" t="s">
        <v>16</v>
      </c>
      <c r="C33" s="26"/>
      <c r="D33" s="26"/>
      <c r="E33" s="7">
        <f>SUM(E31:E32)</f>
        <v>999.54194879999989</v>
      </c>
    </row>
    <row r="34" spans="1:5" hidden="1" x14ac:dyDescent="0.25">
      <c r="A34" s="1"/>
      <c r="B34" s="1"/>
      <c r="C34" s="1"/>
      <c r="D34" s="1"/>
      <c r="E34" s="8"/>
    </row>
    <row r="35" spans="1:5" hidden="1" x14ac:dyDescent="0.25">
      <c r="A35" s="1"/>
      <c r="B35" s="1"/>
      <c r="C35" s="1"/>
      <c r="D35" s="1"/>
      <c r="E35" s="8"/>
    </row>
    <row r="36" spans="1:5" hidden="1" x14ac:dyDescent="0.25">
      <c r="A36" s="1"/>
      <c r="B36" s="1"/>
      <c r="C36" s="1"/>
      <c r="D36" s="1"/>
      <c r="E36" s="1"/>
    </row>
    <row r="39" spans="1:5" x14ac:dyDescent="0.25">
      <c r="B39" t="s">
        <v>63</v>
      </c>
      <c r="E39" t="s">
        <v>71</v>
      </c>
    </row>
    <row r="41" spans="1:5" ht="15.75" x14ac:dyDescent="0.25">
      <c r="B41" s="52" t="s">
        <v>82</v>
      </c>
    </row>
    <row r="42" spans="1:5" ht="15.75" x14ac:dyDescent="0.25">
      <c r="B42" s="52" t="s">
        <v>83</v>
      </c>
    </row>
    <row r="44" spans="1:5" x14ac:dyDescent="0.25">
      <c r="B44" s="28"/>
    </row>
  </sheetData>
  <mergeCells count="14">
    <mergeCell ref="E1:F1"/>
    <mergeCell ref="A17:B17"/>
    <mergeCell ref="A24:B24"/>
    <mergeCell ref="A28:B28"/>
    <mergeCell ref="A29:B29"/>
    <mergeCell ref="B7:E7"/>
    <mergeCell ref="B8:E8"/>
    <mergeCell ref="B9:E9"/>
    <mergeCell ref="A10:B10"/>
    <mergeCell ref="A11:B11"/>
    <mergeCell ref="A15:B15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4"/>
  <sheetViews>
    <sheetView topLeftCell="A25" workbookViewId="0">
      <selection activeCell="B43" sqref="B43:G44"/>
    </sheetView>
  </sheetViews>
  <sheetFormatPr defaultRowHeight="15" x14ac:dyDescent="0.25"/>
  <cols>
    <col min="1" max="1" width="4.5703125" customWidth="1"/>
    <col min="2" max="2" width="49.5703125" customWidth="1"/>
    <col min="3" max="4" width="8.85546875" hidden="1" customWidth="1"/>
    <col min="5" max="5" width="9.85546875" customWidth="1"/>
    <col min="8" max="8" width="12.5703125" customWidth="1"/>
    <col min="9" max="14" width="0.28515625" hidden="1" customWidth="1"/>
  </cols>
  <sheetData>
    <row r="1" spans="1:13" ht="18.75" customHeight="1" x14ac:dyDescent="0.25">
      <c r="B1" s="38" t="s">
        <v>84</v>
      </c>
      <c r="E1" s="39"/>
      <c r="F1" s="39"/>
    </row>
    <row r="2" spans="1:13" ht="18.75" customHeight="1" x14ac:dyDescent="0.25">
      <c r="B2" s="53" t="s">
        <v>87</v>
      </c>
      <c r="C2" s="53"/>
      <c r="D2" s="53"/>
      <c r="E2" s="53"/>
    </row>
    <row r="3" spans="1:13" ht="18.75" customHeight="1" x14ac:dyDescent="0.25">
      <c r="B3" s="53" t="s">
        <v>85</v>
      </c>
      <c r="C3" s="53"/>
      <c r="D3" s="53"/>
      <c r="E3" s="53"/>
    </row>
    <row r="4" spans="1:13" ht="18.75" customHeight="1" x14ac:dyDescent="0.25">
      <c r="B4" s="53" t="s">
        <v>86</v>
      </c>
      <c r="C4" s="53"/>
      <c r="D4" s="53"/>
      <c r="E4" s="53"/>
    </row>
    <row r="5" spans="1:13" ht="13.5" customHeight="1" x14ac:dyDescent="0.25"/>
    <row r="7" spans="1:13" x14ac:dyDescent="0.25">
      <c r="B7" s="44" t="s">
        <v>46</v>
      </c>
      <c r="C7" s="44"/>
      <c r="D7" s="44"/>
      <c r="E7" s="44"/>
      <c r="J7" s="49" t="s">
        <v>2</v>
      </c>
      <c r="K7" s="49"/>
      <c r="L7" s="49"/>
      <c r="M7" s="49"/>
    </row>
    <row r="8" spans="1:13" x14ac:dyDescent="0.25">
      <c r="B8" s="44" t="s">
        <v>37</v>
      </c>
      <c r="C8" s="44"/>
      <c r="D8" s="44"/>
      <c r="E8" s="44"/>
      <c r="J8" s="49" t="s">
        <v>42</v>
      </c>
      <c r="K8" s="49"/>
      <c r="L8" s="49"/>
      <c r="M8" s="49"/>
    </row>
    <row r="9" spans="1:13" ht="15.75" thickBot="1" x14ac:dyDescent="0.3">
      <c r="B9" s="44"/>
      <c r="C9" s="44"/>
      <c r="D9" s="44"/>
      <c r="E9" s="44"/>
      <c r="J9" s="44"/>
      <c r="K9" s="44"/>
      <c r="L9" s="44"/>
      <c r="M9" s="44"/>
    </row>
    <row r="10" spans="1:13" ht="48" customHeight="1" thickBot="1" x14ac:dyDescent="0.3">
      <c r="A10" s="45" t="s">
        <v>0</v>
      </c>
      <c r="B10" s="46"/>
      <c r="C10" s="22" t="s">
        <v>19</v>
      </c>
      <c r="D10" s="22" t="s">
        <v>20</v>
      </c>
      <c r="E10" s="4" t="s">
        <v>1</v>
      </c>
      <c r="I10" s="45" t="s">
        <v>0</v>
      </c>
      <c r="J10" s="46"/>
      <c r="K10" s="22" t="s">
        <v>19</v>
      </c>
      <c r="L10" s="22" t="s">
        <v>20</v>
      </c>
      <c r="M10" s="4" t="s">
        <v>1</v>
      </c>
    </row>
    <row r="11" spans="1:13" ht="18.75" customHeight="1" x14ac:dyDescent="0.25">
      <c r="A11" s="47" t="s">
        <v>3</v>
      </c>
      <c r="B11" s="48"/>
      <c r="C11" s="13"/>
      <c r="D11" s="13"/>
      <c r="E11" s="2"/>
      <c r="I11" s="47" t="s">
        <v>3</v>
      </c>
      <c r="J11" s="48"/>
      <c r="K11" s="13"/>
      <c r="L11" s="13"/>
      <c r="M11" s="2"/>
    </row>
    <row r="12" spans="1:13" ht="18.75" customHeight="1" x14ac:dyDescent="0.25">
      <c r="A12" s="1">
        <v>1</v>
      </c>
      <c r="B12" s="3" t="s">
        <v>4</v>
      </c>
      <c r="C12" s="3">
        <v>12.6</v>
      </c>
      <c r="D12" s="3">
        <v>42.5</v>
      </c>
      <c r="E12" s="7">
        <f>C12*D12</f>
        <v>535.5</v>
      </c>
      <c r="I12" s="1">
        <v>1</v>
      </c>
      <c r="J12" s="3" t="s">
        <v>44</v>
      </c>
      <c r="K12" s="3">
        <v>34</v>
      </c>
      <c r="L12" s="3">
        <v>21.69</v>
      </c>
      <c r="M12" s="7">
        <f>K12*L12</f>
        <v>737.46</v>
      </c>
    </row>
    <row r="13" spans="1:13" ht="18.75" customHeight="1" x14ac:dyDescent="0.25">
      <c r="A13" s="1">
        <v>2</v>
      </c>
      <c r="B13" s="3" t="s">
        <v>5</v>
      </c>
      <c r="C13" s="3">
        <v>0.24</v>
      </c>
      <c r="D13" s="3">
        <v>88.8</v>
      </c>
      <c r="E13" s="7">
        <f>C13*D13</f>
        <v>21.311999999999998</v>
      </c>
      <c r="I13" s="1">
        <v>2</v>
      </c>
      <c r="J13" s="3" t="s">
        <v>5</v>
      </c>
      <c r="K13" s="3">
        <v>2.8</v>
      </c>
      <c r="L13" s="3">
        <v>26.52</v>
      </c>
      <c r="M13" s="7">
        <f>K13*L13</f>
        <v>74.256</v>
      </c>
    </row>
    <row r="14" spans="1:13" ht="18.75" customHeight="1" x14ac:dyDescent="0.25">
      <c r="A14" s="1"/>
      <c r="B14" s="5" t="s">
        <v>6</v>
      </c>
      <c r="C14" s="5"/>
      <c r="D14" s="5"/>
      <c r="E14" s="7">
        <v>47</v>
      </c>
      <c r="I14" s="1">
        <v>3</v>
      </c>
      <c r="J14" s="5" t="s">
        <v>38</v>
      </c>
      <c r="K14" s="5"/>
      <c r="L14" s="5"/>
      <c r="M14" s="11">
        <v>92.6</v>
      </c>
    </row>
    <row r="15" spans="1:13" ht="18.75" customHeight="1" x14ac:dyDescent="0.25">
      <c r="A15" s="40" t="s">
        <v>7</v>
      </c>
      <c r="B15" s="41"/>
      <c r="C15" s="20"/>
      <c r="D15" s="20"/>
      <c r="E15" s="7">
        <f t="shared" ref="E15:E29" si="0">C15*D15</f>
        <v>0</v>
      </c>
      <c r="I15" s="40" t="s">
        <v>7</v>
      </c>
      <c r="J15" s="41"/>
      <c r="K15" s="20"/>
      <c r="L15" s="20"/>
      <c r="M15" s="7">
        <f t="shared" ref="M15:M17" si="1">K15*L15</f>
        <v>0</v>
      </c>
    </row>
    <row r="16" spans="1:13" ht="18.75" customHeight="1" x14ac:dyDescent="0.25">
      <c r="A16" s="1">
        <v>1</v>
      </c>
      <c r="B16" s="5" t="s">
        <v>51</v>
      </c>
      <c r="C16" s="5" t="s">
        <v>22</v>
      </c>
      <c r="D16" s="5" t="s">
        <v>74</v>
      </c>
      <c r="E16" s="7">
        <f t="shared" si="0"/>
        <v>65.44</v>
      </c>
      <c r="I16" s="1">
        <v>1</v>
      </c>
      <c r="J16" s="5" t="s">
        <v>27</v>
      </c>
      <c r="K16" s="5" t="s">
        <v>43</v>
      </c>
      <c r="L16" s="5" t="s">
        <v>26</v>
      </c>
      <c r="M16" s="7">
        <f t="shared" si="1"/>
        <v>315.04000000000002</v>
      </c>
    </row>
    <row r="17" spans="1:13" ht="18.75" customHeight="1" x14ac:dyDescent="0.25">
      <c r="A17" s="40" t="s">
        <v>8</v>
      </c>
      <c r="B17" s="41"/>
      <c r="C17" s="20"/>
      <c r="D17" s="20"/>
      <c r="E17" s="7">
        <f t="shared" si="0"/>
        <v>0</v>
      </c>
      <c r="I17" s="40" t="s">
        <v>8</v>
      </c>
      <c r="J17" s="41"/>
      <c r="K17" s="20"/>
      <c r="L17" s="20"/>
      <c r="M17" s="7">
        <f t="shared" si="1"/>
        <v>0</v>
      </c>
    </row>
    <row r="18" spans="1:13" x14ac:dyDescent="0.25">
      <c r="A18" s="1">
        <v>1</v>
      </c>
      <c r="B18" s="5" t="s">
        <v>9</v>
      </c>
      <c r="C18" s="5"/>
      <c r="D18" s="5" t="s">
        <v>18</v>
      </c>
      <c r="E18" s="7">
        <f>E16*22%</f>
        <v>14.396799999999999</v>
      </c>
      <c r="I18" s="1">
        <v>1</v>
      </c>
      <c r="J18" s="5" t="s">
        <v>9</v>
      </c>
      <c r="K18" s="5"/>
      <c r="L18" s="5" t="s">
        <v>18</v>
      </c>
      <c r="M18" s="7">
        <f>M16*22%</f>
        <v>69.308800000000005</v>
      </c>
    </row>
    <row r="19" spans="1:13" x14ac:dyDescent="0.25">
      <c r="A19" s="1"/>
      <c r="B19" s="5" t="s">
        <v>55</v>
      </c>
      <c r="C19" s="5"/>
      <c r="D19" s="5"/>
      <c r="E19" s="7">
        <f>E16*0.084</f>
        <v>5.4969600000000005</v>
      </c>
      <c r="I19" s="1"/>
      <c r="J19" s="5" t="s">
        <v>21</v>
      </c>
      <c r="K19" s="5"/>
      <c r="L19" s="5"/>
      <c r="M19" s="7">
        <f>M16*0.084</f>
        <v>26.463360000000005</v>
      </c>
    </row>
    <row r="20" spans="1:13" x14ac:dyDescent="0.25">
      <c r="A20" s="1">
        <v>2</v>
      </c>
      <c r="B20" s="5" t="s">
        <v>10</v>
      </c>
      <c r="C20" s="5"/>
      <c r="D20" s="5"/>
      <c r="E20" s="7">
        <v>4</v>
      </c>
      <c r="I20" s="1">
        <v>2</v>
      </c>
      <c r="J20" s="5" t="s">
        <v>10</v>
      </c>
      <c r="K20" s="5"/>
      <c r="L20" s="5"/>
      <c r="M20" s="7">
        <v>7.0000000000000007E-2</v>
      </c>
    </row>
    <row r="21" spans="1:13" x14ac:dyDescent="0.25">
      <c r="A21" s="1">
        <v>3</v>
      </c>
      <c r="B21" s="5" t="s">
        <v>52</v>
      </c>
      <c r="C21" s="5"/>
      <c r="D21" s="5"/>
      <c r="E21" s="7">
        <v>91</v>
      </c>
      <c r="I21" s="1">
        <v>3</v>
      </c>
      <c r="J21" s="5" t="s">
        <v>31</v>
      </c>
      <c r="K21" s="5"/>
      <c r="L21" s="5" t="s">
        <v>32</v>
      </c>
      <c r="M21" s="7">
        <f>M16*L21</f>
        <v>428.45440000000008</v>
      </c>
    </row>
    <row r="22" spans="1:13" x14ac:dyDescent="0.25">
      <c r="A22" s="9"/>
      <c r="B22" s="5"/>
      <c r="C22" s="5"/>
      <c r="D22" s="5"/>
      <c r="E22" s="7"/>
      <c r="I22" s="9"/>
      <c r="J22" s="5"/>
      <c r="K22" s="5"/>
      <c r="L22" s="5"/>
      <c r="M22" s="7"/>
    </row>
    <row r="23" spans="1:13" x14ac:dyDescent="0.25">
      <c r="A23" s="23"/>
      <c r="B23" s="24" t="s">
        <v>17</v>
      </c>
      <c r="C23" s="24"/>
      <c r="D23" s="5"/>
      <c r="E23" s="7">
        <f>SUM(E12:E21)</f>
        <v>784.14575999999988</v>
      </c>
      <c r="I23" s="14"/>
      <c r="J23" s="10" t="s">
        <v>17</v>
      </c>
      <c r="K23" s="10"/>
      <c r="L23" s="15"/>
      <c r="M23" s="18">
        <f>SUM(M12:M21)</f>
        <v>1743.65256</v>
      </c>
    </row>
    <row r="24" spans="1:13" x14ac:dyDescent="0.25">
      <c r="A24" s="40" t="s">
        <v>11</v>
      </c>
      <c r="B24" s="41"/>
      <c r="C24" s="20"/>
      <c r="D24" s="20"/>
      <c r="E24" s="7">
        <f t="shared" si="0"/>
        <v>0</v>
      </c>
      <c r="I24" s="40" t="s">
        <v>11</v>
      </c>
      <c r="J24" s="41"/>
      <c r="K24" s="20"/>
      <c r="L24" s="20"/>
      <c r="M24" s="7">
        <f t="shared" ref="M24" si="2">K24*L24</f>
        <v>0</v>
      </c>
    </row>
    <row r="25" spans="1:13" x14ac:dyDescent="0.25">
      <c r="A25" s="1">
        <v>1</v>
      </c>
      <c r="B25" s="5" t="s">
        <v>48</v>
      </c>
      <c r="C25" s="5"/>
      <c r="D25" s="5" t="s">
        <v>65</v>
      </c>
      <c r="E25" s="7">
        <f>D16*D25</f>
        <v>32.72</v>
      </c>
      <c r="I25" s="1">
        <v>1</v>
      </c>
      <c r="J25" s="5" t="s">
        <v>34</v>
      </c>
      <c r="K25" s="5"/>
      <c r="L25" s="5" t="s">
        <v>29</v>
      </c>
      <c r="M25" s="7">
        <f>L16*L25</f>
        <v>30.670494734000002</v>
      </c>
    </row>
    <row r="26" spans="1:13" x14ac:dyDescent="0.25">
      <c r="A26" s="1">
        <v>2</v>
      </c>
      <c r="B26" s="5" t="s">
        <v>49</v>
      </c>
      <c r="C26" s="5"/>
      <c r="D26" s="5" t="s">
        <v>66</v>
      </c>
      <c r="E26" s="7">
        <f>D16*D26</f>
        <v>52.352000000000004</v>
      </c>
      <c r="I26" s="1">
        <v>2</v>
      </c>
      <c r="J26" s="5" t="s">
        <v>33</v>
      </c>
      <c r="K26" s="5"/>
      <c r="L26" s="5" t="s">
        <v>30</v>
      </c>
      <c r="M26" s="7">
        <f>L16*L26</f>
        <v>34.689374165600007</v>
      </c>
    </row>
    <row r="27" spans="1:13" x14ac:dyDescent="0.25">
      <c r="A27" s="1" t="s">
        <v>25</v>
      </c>
      <c r="B27" s="5"/>
      <c r="C27" s="5"/>
      <c r="D27" s="5"/>
      <c r="E27" s="7"/>
      <c r="I27" s="1" t="s">
        <v>25</v>
      </c>
      <c r="J27" s="5"/>
      <c r="K27" s="5"/>
      <c r="L27" s="5"/>
      <c r="M27" s="7">
        <f t="shared" ref="M27" si="3">K27*L27</f>
        <v>0</v>
      </c>
    </row>
    <row r="28" spans="1:13" x14ac:dyDescent="0.25">
      <c r="A28" s="42" t="s">
        <v>12</v>
      </c>
      <c r="B28" s="43"/>
      <c r="C28" s="25"/>
      <c r="D28" s="25"/>
      <c r="E28" s="7">
        <f>SUM(E23:E27)</f>
        <v>869.21775999999988</v>
      </c>
      <c r="I28" s="50" t="s">
        <v>12</v>
      </c>
      <c r="J28" s="51"/>
      <c r="K28" s="21"/>
      <c r="L28" s="21"/>
      <c r="M28" s="11">
        <f>SUM(M23:M27)</f>
        <v>1809.0124288995999</v>
      </c>
    </row>
    <row r="29" spans="1:13" x14ac:dyDescent="0.25">
      <c r="A29" s="40" t="s">
        <v>14</v>
      </c>
      <c r="B29" s="41"/>
      <c r="C29" s="20"/>
      <c r="D29" s="20"/>
      <c r="E29" s="7">
        <f t="shared" si="0"/>
        <v>0</v>
      </c>
      <c r="I29" s="40" t="s">
        <v>14</v>
      </c>
      <c r="J29" s="41"/>
      <c r="K29" s="20"/>
      <c r="L29" s="20"/>
      <c r="M29" s="7">
        <f t="shared" ref="M29" si="4">K29*L29</f>
        <v>0</v>
      </c>
    </row>
    <row r="30" spans="1:13" x14ac:dyDescent="0.25">
      <c r="A30" s="1">
        <v>1</v>
      </c>
      <c r="B30" s="1" t="s">
        <v>13</v>
      </c>
      <c r="C30" s="1"/>
      <c r="D30" s="1"/>
      <c r="E30" s="7">
        <f>E28*15%</f>
        <v>130.38266399999998</v>
      </c>
      <c r="I30" s="1">
        <v>1</v>
      </c>
      <c r="J30" s="1" t="s">
        <v>13</v>
      </c>
      <c r="K30" s="1"/>
      <c r="L30" s="1"/>
      <c r="M30" s="7">
        <f>M28*15%</f>
        <v>271.35186433493999</v>
      </c>
    </row>
    <row r="31" spans="1:13" x14ac:dyDescent="0.25">
      <c r="A31" s="1">
        <v>2</v>
      </c>
      <c r="B31" s="1" t="s">
        <v>15</v>
      </c>
      <c r="C31" s="1"/>
      <c r="D31" s="1"/>
      <c r="E31" s="7">
        <f>SUM(E28:E30)</f>
        <v>999.60042399999986</v>
      </c>
      <c r="I31" s="6">
        <v>2</v>
      </c>
      <c r="J31" s="6" t="s">
        <v>15</v>
      </c>
      <c r="K31" s="6"/>
      <c r="L31" s="6"/>
      <c r="M31" s="12">
        <f>SUM(M28:M30)</f>
        <v>2080.3642932345397</v>
      </c>
    </row>
    <row r="32" spans="1:13" x14ac:dyDescent="0.25">
      <c r="A32" s="1">
        <v>3</v>
      </c>
      <c r="B32" s="1" t="s">
        <v>24</v>
      </c>
      <c r="C32" s="1"/>
      <c r="D32" s="1"/>
      <c r="E32" s="7">
        <f>E31*20%</f>
        <v>199.92008479999998</v>
      </c>
      <c r="I32" s="1">
        <v>3</v>
      </c>
      <c r="J32" s="1" t="s">
        <v>24</v>
      </c>
      <c r="K32" s="1"/>
      <c r="L32" s="1"/>
      <c r="M32" s="7">
        <f>M31*20%</f>
        <v>416.07285864690795</v>
      </c>
    </row>
    <row r="33" spans="1:13" ht="20.25" customHeight="1" x14ac:dyDescent="0.25">
      <c r="A33" s="1"/>
      <c r="B33" s="26" t="s">
        <v>16</v>
      </c>
      <c r="C33" s="26"/>
      <c r="D33" s="26"/>
      <c r="E33" s="7">
        <f>SUM(E31:E32)</f>
        <v>1199.5205087999998</v>
      </c>
      <c r="F33" t="s">
        <v>25</v>
      </c>
      <c r="I33" s="16"/>
      <c r="J33" s="17" t="s">
        <v>16</v>
      </c>
      <c r="K33" s="17"/>
      <c r="L33" s="17"/>
      <c r="M33" s="19">
        <f>SUM(M31:M32)</f>
        <v>2496.4371518814478</v>
      </c>
    </row>
    <row r="34" spans="1:13" hidden="1" x14ac:dyDescent="0.25">
      <c r="A34" s="1"/>
      <c r="B34" s="1"/>
      <c r="C34" s="1"/>
      <c r="D34" s="1"/>
      <c r="E34" s="8"/>
      <c r="I34" s="1"/>
      <c r="J34" s="1"/>
      <c r="K34" s="1"/>
      <c r="L34" s="1"/>
      <c r="M34" s="8"/>
    </row>
    <row r="35" spans="1:13" hidden="1" x14ac:dyDescent="0.25">
      <c r="A35" s="1"/>
      <c r="B35" s="1"/>
      <c r="C35" s="1"/>
      <c r="D35" s="1"/>
      <c r="E35" s="8"/>
      <c r="I35" s="1"/>
      <c r="J35" s="1"/>
      <c r="K35" s="1"/>
      <c r="L35" s="1"/>
      <c r="M35" s="8"/>
    </row>
    <row r="36" spans="1:13" hidden="1" x14ac:dyDescent="0.25">
      <c r="A36" s="1"/>
      <c r="B36" s="1"/>
      <c r="C36" s="1"/>
      <c r="D36" s="1"/>
      <c r="E36" s="1"/>
      <c r="I36" s="1"/>
      <c r="J36" s="1"/>
      <c r="K36" s="1"/>
      <c r="L36" s="1"/>
      <c r="M36" s="1"/>
    </row>
    <row r="39" spans="1:13" x14ac:dyDescent="0.25">
      <c r="B39" t="s">
        <v>63</v>
      </c>
      <c r="E39" t="s">
        <v>71</v>
      </c>
    </row>
    <row r="41" spans="1:13" ht="15.75" x14ac:dyDescent="0.25">
      <c r="B41" s="52"/>
    </row>
    <row r="42" spans="1:13" ht="15.75" x14ac:dyDescent="0.25">
      <c r="B42" s="52"/>
    </row>
    <row r="43" spans="1:13" ht="15.75" x14ac:dyDescent="0.25">
      <c r="B43" s="52" t="s">
        <v>82</v>
      </c>
    </row>
    <row r="44" spans="1:13" ht="15.75" x14ac:dyDescent="0.25">
      <c r="B44" s="52" t="s">
        <v>83</v>
      </c>
    </row>
  </sheetData>
  <mergeCells count="24">
    <mergeCell ref="I15:J15"/>
    <mergeCell ref="I17:J17"/>
    <mergeCell ref="I24:J24"/>
    <mergeCell ref="I28:J28"/>
    <mergeCell ref="I29:J29"/>
    <mergeCell ref="J7:M7"/>
    <mergeCell ref="J8:M8"/>
    <mergeCell ref="J9:M9"/>
    <mergeCell ref="I10:J10"/>
    <mergeCell ref="I11:J11"/>
    <mergeCell ref="E1:F1"/>
    <mergeCell ref="A17:B17"/>
    <mergeCell ref="A24:B24"/>
    <mergeCell ref="A28:B28"/>
    <mergeCell ref="A29:B29"/>
    <mergeCell ref="B7:E7"/>
    <mergeCell ref="B8:E8"/>
    <mergeCell ref="B9:E9"/>
    <mergeCell ref="A10:B10"/>
    <mergeCell ref="A11:B11"/>
    <mergeCell ref="A15:B15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4"/>
  <sheetViews>
    <sheetView topLeftCell="A22" workbookViewId="0">
      <selection activeCell="B44" sqref="B44"/>
    </sheetView>
  </sheetViews>
  <sheetFormatPr defaultRowHeight="15" x14ac:dyDescent="0.25"/>
  <cols>
    <col min="1" max="1" width="4.5703125" customWidth="1"/>
    <col min="2" max="2" width="46.140625" customWidth="1"/>
    <col min="3" max="4" width="9.140625" hidden="1" customWidth="1"/>
    <col min="5" max="5" width="9.140625" customWidth="1"/>
  </cols>
  <sheetData>
    <row r="1" spans="1:6" ht="17.25" customHeight="1" x14ac:dyDescent="0.25">
      <c r="B1" s="38" t="s">
        <v>84</v>
      </c>
      <c r="E1" s="39"/>
      <c r="F1" s="39"/>
    </row>
    <row r="2" spans="1:6" ht="17.25" customHeight="1" x14ac:dyDescent="0.25">
      <c r="B2" s="53" t="s">
        <v>87</v>
      </c>
      <c r="C2" s="53"/>
      <c r="D2" s="53"/>
      <c r="E2" s="53"/>
    </row>
    <row r="3" spans="1:6" ht="17.25" customHeight="1" x14ac:dyDescent="0.25">
      <c r="B3" s="53" t="s">
        <v>85</v>
      </c>
      <c r="C3" s="53"/>
      <c r="D3" s="53"/>
      <c r="E3" s="53"/>
    </row>
    <row r="4" spans="1:6" ht="17.25" customHeight="1" x14ac:dyDescent="0.25">
      <c r="B4" s="53" t="s">
        <v>86</v>
      </c>
      <c r="C4" s="53"/>
      <c r="D4" s="53"/>
      <c r="E4" s="53"/>
    </row>
    <row r="5" spans="1:6" ht="17.25" customHeight="1" x14ac:dyDescent="0.25"/>
    <row r="7" spans="1:6" x14ac:dyDescent="0.25">
      <c r="B7" s="44" t="s">
        <v>46</v>
      </c>
      <c r="C7" s="44"/>
      <c r="D7" s="44"/>
      <c r="E7" s="44"/>
    </row>
    <row r="8" spans="1:6" x14ac:dyDescent="0.25">
      <c r="B8" s="44" t="s">
        <v>41</v>
      </c>
      <c r="C8" s="44"/>
      <c r="D8" s="44"/>
      <c r="E8" s="44"/>
    </row>
    <row r="9" spans="1:6" ht="15.75" thickBot="1" x14ac:dyDescent="0.3">
      <c r="B9" s="44"/>
      <c r="C9" s="44"/>
      <c r="D9" s="44"/>
      <c r="E9" s="44"/>
    </row>
    <row r="10" spans="1:6" ht="48" customHeight="1" thickBot="1" x14ac:dyDescent="0.3">
      <c r="A10" s="45" t="s">
        <v>0</v>
      </c>
      <c r="B10" s="46"/>
      <c r="C10" s="22" t="s">
        <v>19</v>
      </c>
      <c r="D10" s="22" t="s">
        <v>20</v>
      </c>
      <c r="E10" s="4" t="s">
        <v>1</v>
      </c>
    </row>
    <row r="11" spans="1:6" ht="18.75" customHeight="1" x14ac:dyDescent="0.25">
      <c r="A11" s="47" t="s">
        <v>3</v>
      </c>
      <c r="B11" s="48"/>
      <c r="C11" s="13"/>
      <c r="D11" s="13"/>
      <c r="E11" s="2"/>
    </row>
    <row r="12" spans="1:6" ht="18.75" customHeight="1" x14ac:dyDescent="0.25">
      <c r="A12" s="1">
        <v>1</v>
      </c>
      <c r="B12" s="3" t="s">
        <v>4</v>
      </c>
      <c r="C12" s="3">
        <v>2.2000000000000002</v>
      </c>
      <c r="D12" s="3">
        <v>42.5</v>
      </c>
      <c r="E12" s="7">
        <f>C12*D12</f>
        <v>93.500000000000014</v>
      </c>
    </row>
    <row r="13" spans="1:6" ht="18.75" customHeight="1" x14ac:dyDescent="0.25">
      <c r="A13" s="1">
        <v>2</v>
      </c>
      <c r="B13" s="3" t="s">
        <v>5</v>
      </c>
      <c r="C13" s="3">
        <v>4.3999999999999997E-2</v>
      </c>
      <c r="D13" s="3">
        <v>88.8</v>
      </c>
      <c r="E13" s="7">
        <f>C13*D13</f>
        <v>3.9071999999999996</v>
      </c>
    </row>
    <row r="14" spans="1:6" ht="18.75" customHeight="1" x14ac:dyDescent="0.25">
      <c r="A14" s="1">
        <v>3</v>
      </c>
      <c r="B14" s="5" t="s">
        <v>59</v>
      </c>
      <c r="C14" s="5"/>
      <c r="D14" s="5"/>
      <c r="E14" s="7">
        <v>68</v>
      </c>
    </row>
    <row r="15" spans="1:6" ht="18.75" customHeight="1" x14ac:dyDescent="0.25">
      <c r="A15" s="40" t="s">
        <v>7</v>
      </c>
      <c r="B15" s="41"/>
      <c r="C15" s="20"/>
      <c r="D15" s="20"/>
      <c r="E15" s="7">
        <f t="shared" ref="E15:E29" si="0">C15*D15</f>
        <v>0</v>
      </c>
    </row>
    <row r="16" spans="1:6" ht="18.75" customHeight="1" x14ac:dyDescent="0.25">
      <c r="A16" s="1">
        <v>1</v>
      </c>
      <c r="B16" s="5" t="s">
        <v>57</v>
      </c>
      <c r="C16" s="5" t="s">
        <v>22</v>
      </c>
      <c r="D16" s="5" t="s">
        <v>75</v>
      </c>
      <c r="E16" s="7">
        <f t="shared" si="0"/>
        <v>57.91</v>
      </c>
    </row>
    <row r="17" spans="1:5" ht="18.75" customHeight="1" x14ac:dyDescent="0.25">
      <c r="A17" s="40" t="s">
        <v>8</v>
      </c>
      <c r="B17" s="41"/>
      <c r="C17" s="20"/>
      <c r="D17" s="20"/>
      <c r="E17" s="7">
        <f t="shared" si="0"/>
        <v>0</v>
      </c>
    </row>
    <row r="18" spans="1:5" x14ac:dyDescent="0.25">
      <c r="A18" s="1">
        <v>1</v>
      </c>
      <c r="B18" s="5" t="s">
        <v>9</v>
      </c>
      <c r="C18" s="5"/>
      <c r="D18" s="5" t="s">
        <v>18</v>
      </c>
      <c r="E18" s="7">
        <f>E16*22%</f>
        <v>12.7402</v>
      </c>
    </row>
    <row r="19" spans="1:5" x14ac:dyDescent="0.25">
      <c r="A19" s="1"/>
      <c r="B19" s="5" t="s">
        <v>56</v>
      </c>
      <c r="C19" s="5"/>
      <c r="D19" s="5"/>
      <c r="E19" s="7">
        <f>E16*0.084</f>
        <v>4.8644400000000001</v>
      </c>
    </row>
    <row r="20" spans="1:5" x14ac:dyDescent="0.25">
      <c r="A20" s="1">
        <v>2</v>
      </c>
      <c r="B20" s="5" t="s">
        <v>10</v>
      </c>
      <c r="C20" s="5"/>
      <c r="D20" s="5"/>
      <c r="E20" s="7">
        <v>60</v>
      </c>
    </row>
    <row r="21" spans="1:5" x14ac:dyDescent="0.25">
      <c r="A21" s="1">
        <v>3</v>
      </c>
      <c r="B21" s="5" t="s">
        <v>54</v>
      </c>
      <c r="C21" s="5"/>
      <c r="D21" s="5"/>
      <c r="E21" s="7">
        <v>131</v>
      </c>
    </row>
    <row r="22" spans="1:5" x14ac:dyDescent="0.25">
      <c r="A22" s="9"/>
      <c r="B22" s="5"/>
      <c r="C22" s="5"/>
      <c r="D22" s="5"/>
      <c r="E22" s="7"/>
    </row>
    <row r="23" spans="1:5" x14ac:dyDescent="0.25">
      <c r="A23" s="23"/>
      <c r="B23" s="24" t="s">
        <v>17</v>
      </c>
      <c r="C23" s="24"/>
      <c r="D23" s="5"/>
      <c r="E23" s="7">
        <f>SUM(E12:E21)</f>
        <v>431.92183999999997</v>
      </c>
    </row>
    <row r="24" spans="1:5" x14ac:dyDescent="0.25">
      <c r="A24" s="40" t="s">
        <v>11</v>
      </c>
      <c r="B24" s="41"/>
      <c r="C24" s="20"/>
      <c r="D24" s="20"/>
      <c r="E24" s="7">
        <f t="shared" si="0"/>
        <v>0</v>
      </c>
    </row>
    <row r="25" spans="1:5" x14ac:dyDescent="0.25">
      <c r="A25" s="1">
        <v>1</v>
      </c>
      <c r="B25" s="5" t="s">
        <v>48</v>
      </c>
      <c r="C25" s="5"/>
      <c r="D25" s="5" t="s">
        <v>65</v>
      </c>
      <c r="E25" s="7">
        <f>D16*D25</f>
        <v>28.954999999999998</v>
      </c>
    </row>
    <row r="26" spans="1:5" x14ac:dyDescent="0.25">
      <c r="A26" s="1">
        <v>2</v>
      </c>
      <c r="B26" s="5" t="s">
        <v>49</v>
      </c>
      <c r="C26" s="5"/>
      <c r="D26" s="5" t="s">
        <v>66</v>
      </c>
      <c r="E26" s="7">
        <f>D16*D26</f>
        <v>46.328000000000003</v>
      </c>
    </row>
    <row r="27" spans="1:5" x14ac:dyDescent="0.25">
      <c r="A27" s="1" t="s">
        <v>25</v>
      </c>
      <c r="B27" s="5"/>
      <c r="C27" s="5"/>
      <c r="D27" s="5"/>
      <c r="E27" s="7">
        <f t="shared" si="0"/>
        <v>0</v>
      </c>
    </row>
    <row r="28" spans="1:5" x14ac:dyDescent="0.25">
      <c r="A28" s="42" t="s">
        <v>12</v>
      </c>
      <c r="B28" s="43"/>
      <c r="C28" s="25"/>
      <c r="D28" s="25"/>
      <c r="E28" s="7">
        <f>SUM(E23:E27)</f>
        <v>507.20483999999999</v>
      </c>
    </row>
    <row r="29" spans="1:5" x14ac:dyDescent="0.25">
      <c r="A29" s="40" t="s">
        <v>14</v>
      </c>
      <c r="B29" s="41"/>
      <c r="C29" s="20"/>
      <c r="D29" s="20"/>
      <c r="E29" s="7">
        <f t="shared" si="0"/>
        <v>0</v>
      </c>
    </row>
    <row r="30" spans="1:5" x14ac:dyDescent="0.25">
      <c r="A30" s="1">
        <v>1</v>
      </c>
      <c r="B30" s="1" t="s">
        <v>13</v>
      </c>
      <c r="C30" s="1"/>
      <c r="D30" s="1"/>
      <c r="E30" s="7">
        <f>E28*15%</f>
        <v>76.080725999999999</v>
      </c>
    </row>
    <row r="31" spans="1:5" x14ac:dyDescent="0.25">
      <c r="A31" s="1">
        <v>2</v>
      </c>
      <c r="B31" s="1" t="s">
        <v>15</v>
      </c>
      <c r="C31" s="1"/>
      <c r="D31" s="1"/>
      <c r="E31" s="7">
        <f>SUM(E28:E30)</f>
        <v>583.28556600000002</v>
      </c>
    </row>
    <row r="32" spans="1:5" x14ac:dyDescent="0.25">
      <c r="A32" s="1">
        <v>3</v>
      </c>
      <c r="B32" s="1" t="s">
        <v>24</v>
      </c>
      <c r="C32" s="1"/>
      <c r="D32" s="1"/>
      <c r="E32" s="7">
        <f>E31*20%</f>
        <v>116.65711320000001</v>
      </c>
    </row>
    <row r="33" spans="1:5" ht="20.25" customHeight="1" x14ac:dyDescent="0.25">
      <c r="A33" s="1"/>
      <c r="B33" s="26" t="s">
        <v>16</v>
      </c>
      <c r="C33" s="26"/>
      <c r="D33" s="26"/>
      <c r="E33" s="7">
        <f>SUM(E31:E32)</f>
        <v>699.94267920000004</v>
      </c>
    </row>
    <row r="34" spans="1:5" hidden="1" x14ac:dyDescent="0.25">
      <c r="A34" s="1"/>
      <c r="B34" s="1"/>
      <c r="C34" s="1"/>
      <c r="D34" s="1"/>
      <c r="E34" s="8"/>
    </row>
    <row r="35" spans="1:5" hidden="1" x14ac:dyDescent="0.25">
      <c r="A35" s="1"/>
      <c r="B35" s="1"/>
      <c r="C35" s="1"/>
      <c r="D35" s="1"/>
      <c r="E35" s="8"/>
    </row>
    <row r="36" spans="1:5" hidden="1" x14ac:dyDescent="0.25">
      <c r="A36" s="1"/>
      <c r="B36" s="1"/>
      <c r="C36" s="1"/>
      <c r="D36" s="1"/>
      <c r="E36" s="1"/>
    </row>
    <row r="39" spans="1:5" x14ac:dyDescent="0.25">
      <c r="B39" t="s">
        <v>63</v>
      </c>
      <c r="E39" t="s">
        <v>71</v>
      </c>
    </row>
    <row r="41" spans="1:5" ht="15.75" x14ac:dyDescent="0.25">
      <c r="B41" s="52" t="s">
        <v>82</v>
      </c>
    </row>
    <row r="42" spans="1:5" ht="15.75" x14ac:dyDescent="0.25">
      <c r="B42" s="52" t="s">
        <v>83</v>
      </c>
    </row>
    <row r="44" spans="1:5" x14ac:dyDescent="0.25">
      <c r="B44" s="28"/>
    </row>
  </sheetData>
  <mergeCells count="14">
    <mergeCell ref="E1:F1"/>
    <mergeCell ref="A17:B17"/>
    <mergeCell ref="A24:B24"/>
    <mergeCell ref="A28:B28"/>
    <mergeCell ref="A29:B29"/>
    <mergeCell ref="B7:E7"/>
    <mergeCell ref="B8:E8"/>
    <mergeCell ref="B9:E9"/>
    <mergeCell ref="A10:B10"/>
    <mergeCell ref="A11:B11"/>
    <mergeCell ref="A15:B15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4"/>
  <sheetViews>
    <sheetView topLeftCell="A19" workbookViewId="0">
      <selection activeCell="B44" sqref="B44"/>
    </sheetView>
  </sheetViews>
  <sheetFormatPr defaultRowHeight="15" x14ac:dyDescent="0.25"/>
  <cols>
    <col min="1" max="1" width="4.5703125" customWidth="1"/>
    <col min="2" max="2" width="46.7109375" customWidth="1"/>
    <col min="3" max="4" width="9.140625" hidden="1" customWidth="1"/>
    <col min="5" max="5" width="9.140625" customWidth="1"/>
  </cols>
  <sheetData>
    <row r="1" spans="1:6" ht="17.25" customHeight="1" x14ac:dyDescent="0.25">
      <c r="B1" s="38" t="s">
        <v>84</v>
      </c>
      <c r="E1" s="39"/>
      <c r="F1" s="39"/>
    </row>
    <row r="2" spans="1:6" ht="17.25" customHeight="1" x14ac:dyDescent="0.25">
      <c r="B2" s="53" t="s">
        <v>87</v>
      </c>
      <c r="C2" s="53"/>
      <c r="D2" s="53"/>
      <c r="E2" s="53"/>
    </row>
    <row r="3" spans="1:6" ht="17.25" customHeight="1" x14ac:dyDescent="0.25">
      <c r="B3" s="53" t="s">
        <v>85</v>
      </c>
      <c r="C3" s="53"/>
      <c r="D3" s="53"/>
      <c r="E3" s="53"/>
    </row>
    <row r="4" spans="1:6" ht="17.25" customHeight="1" x14ac:dyDescent="0.25">
      <c r="B4" s="53" t="s">
        <v>86</v>
      </c>
      <c r="C4" s="53"/>
      <c r="D4" s="53"/>
      <c r="E4" s="53"/>
    </row>
    <row r="5" spans="1:6" ht="17.25" customHeight="1" x14ac:dyDescent="0.25"/>
    <row r="7" spans="1:6" x14ac:dyDescent="0.25">
      <c r="B7" s="44" t="s">
        <v>46</v>
      </c>
      <c r="C7" s="44"/>
      <c r="D7" s="44"/>
      <c r="E7" s="44"/>
    </row>
    <row r="8" spans="1:6" x14ac:dyDescent="0.25">
      <c r="B8" s="44" t="s">
        <v>72</v>
      </c>
      <c r="C8" s="44"/>
      <c r="D8" s="44"/>
      <c r="E8" s="44"/>
    </row>
    <row r="9" spans="1:6" ht="15.75" thickBot="1" x14ac:dyDescent="0.3">
      <c r="B9" s="44"/>
      <c r="C9" s="44"/>
      <c r="D9" s="44"/>
      <c r="E9" s="44"/>
    </row>
    <row r="10" spans="1:6" ht="48" customHeight="1" thickBot="1" x14ac:dyDescent="0.3">
      <c r="A10" s="45" t="s">
        <v>0</v>
      </c>
      <c r="B10" s="46"/>
      <c r="C10" s="22" t="s">
        <v>19</v>
      </c>
      <c r="D10" s="22" t="s">
        <v>20</v>
      </c>
      <c r="E10" s="4" t="s">
        <v>1</v>
      </c>
    </row>
    <row r="11" spans="1:6" ht="18.75" customHeight="1" x14ac:dyDescent="0.25">
      <c r="A11" s="47" t="s">
        <v>3</v>
      </c>
      <c r="B11" s="48"/>
      <c r="C11" s="13"/>
      <c r="D11" s="13"/>
      <c r="E11" s="2"/>
    </row>
    <row r="12" spans="1:6" ht="18.75" customHeight="1" x14ac:dyDescent="0.25">
      <c r="A12" s="1">
        <v>1</v>
      </c>
      <c r="B12" s="3" t="s">
        <v>4</v>
      </c>
      <c r="C12" s="3">
        <v>3.8</v>
      </c>
      <c r="D12" s="3">
        <v>42.5</v>
      </c>
      <c r="E12" s="7">
        <f>C12*D12</f>
        <v>161.5</v>
      </c>
    </row>
    <row r="13" spans="1:6" ht="18.75" customHeight="1" x14ac:dyDescent="0.25">
      <c r="A13" s="1">
        <v>2</v>
      </c>
      <c r="B13" s="3" t="s">
        <v>5</v>
      </c>
      <c r="C13" s="3">
        <v>4.4999999999999998E-2</v>
      </c>
      <c r="D13" s="3">
        <v>88.8</v>
      </c>
      <c r="E13" s="7">
        <f>C13*D13</f>
        <v>3.9959999999999996</v>
      </c>
    </row>
    <row r="14" spans="1:6" ht="18.75" customHeight="1" x14ac:dyDescent="0.25">
      <c r="A14" s="1">
        <v>3</v>
      </c>
      <c r="B14" s="5" t="s">
        <v>59</v>
      </c>
      <c r="C14" s="5"/>
      <c r="D14" s="5"/>
      <c r="E14" s="7">
        <v>67</v>
      </c>
    </row>
    <row r="15" spans="1:6" ht="18.75" customHeight="1" x14ac:dyDescent="0.25">
      <c r="A15" s="40" t="s">
        <v>7</v>
      </c>
      <c r="B15" s="41"/>
      <c r="C15" s="20"/>
      <c r="D15" s="20"/>
      <c r="E15" s="7">
        <f t="shared" ref="E15:E29" si="0">C15*D15</f>
        <v>0</v>
      </c>
    </row>
    <row r="16" spans="1:6" ht="18.75" customHeight="1" x14ac:dyDescent="0.25">
      <c r="A16" s="1">
        <v>1</v>
      </c>
      <c r="B16" s="5" t="s">
        <v>57</v>
      </c>
      <c r="C16" s="5" t="s">
        <v>22</v>
      </c>
      <c r="D16" s="5" t="s">
        <v>75</v>
      </c>
      <c r="E16" s="7">
        <f t="shared" si="0"/>
        <v>57.91</v>
      </c>
    </row>
    <row r="17" spans="1:5" ht="18.75" customHeight="1" x14ac:dyDescent="0.25">
      <c r="A17" s="40" t="s">
        <v>8</v>
      </c>
      <c r="B17" s="41"/>
      <c r="C17" s="20"/>
      <c r="D17" s="20"/>
      <c r="E17" s="7">
        <f t="shared" si="0"/>
        <v>0</v>
      </c>
    </row>
    <row r="18" spans="1:5" x14ac:dyDescent="0.25">
      <c r="A18" s="1">
        <v>1</v>
      </c>
      <c r="B18" s="5" t="s">
        <v>9</v>
      </c>
      <c r="C18" s="5"/>
      <c r="D18" s="5" t="s">
        <v>18</v>
      </c>
      <c r="E18" s="7">
        <f>E16*22%</f>
        <v>12.7402</v>
      </c>
    </row>
    <row r="19" spans="1:5" x14ac:dyDescent="0.25">
      <c r="A19" s="1"/>
      <c r="B19" s="5" t="s">
        <v>56</v>
      </c>
      <c r="C19" s="5"/>
      <c r="D19" s="5"/>
      <c r="E19" s="7">
        <f>E16*0.084</f>
        <v>4.8644400000000001</v>
      </c>
    </row>
    <row r="20" spans="1:5" x14ac:dyDescent="0.25">
      <c r="A20" s="1">
        <v>2</v>
      </c>
      <c r="B20" s="5" t="s">
        <v>10</v>
      </c>
      <c r="C20" s="5"/>
      <c r="D20" s="5"/>
      <c r="E20" s="7">
        <v>68</v>
      </c>
    </row>
    <row r="21" spans="1:5" x14ac:dyDescent="0.25">
      <c r="A21" s="1">
        <v>3</v>
      </c>
      <c r="B21" s="5" t="s">
        <v>54</v>
      </c>
      <c r="C21" s="5"/>
      <c r="D21" s="5"/>
      <c r="E21" s="7">
        <v>165</v>
      </c>
    </row>
    <row r="22" spans="1:5" x14ac:dyDescent="0.25">
      <c r="A22" s="9"/>
      <c r="B22" s="5"/>
      <c r="C22" s="5"/>
      <c r="D22" s="5"/>
      <c r="E22" s="7"/>
    </row>
    <row r="23" spans="1:5" x14ac:dyDescent="0.25">
      <c r="A23" s="23"/>
      <c r="B23" s="24" t="s">
        <v>17</v>
      </c>
      <c r="C23" s="24"/>
      <c r="D23" s="5"/>
      <c r="E23" s="7">
        <f>SUM(E12:E21)</f>
        <v>541.01063999999997</v>
      </c>
    </row>
    <row r="24" spans="1:5" x14ac:dyDescent="0.25">
      <c r="A24" s="40" t="s">
        <v>11</v>
      </c>
      <c r="B24" s="41"/>
      <c r="C24" s="20"/>
      <c r="D24" s="20"/>
      <c r="E24" s="7">
        <f t="shared" si="0"/>
        <v>0</v>
      </c>
    </row>
    <row r="25" spans="1:5" x14ac:dyDescent="0.25">
      <c r="A25" s="1">
        <v>1</v>
      </c>
      <c r="B25" s="5" t="s">
        <v>48</v>
      </c>
      <c r="C25" s="5"/>
      <c r="D25" s="5" t="s">
        <v>65</v>
      </c>
      <c r="E25" s="7">
        <f>D16*D25</f>
        <v>28.954999999999998</v>
      </c>
    </row>
    <row r="26" spans="1:5" x14ac:dyDescent="0.25">
      <c r="A26" s="1">
        <v>2</v>
      </c>
      <c r="B26" s="5" t="s">
        <v>49</v>
      </c>
      <c r="C26" s="5"/>
      <c r="D26" s="5" t="s">
        <v>66</v>
      </c>
      <c r="E26" s="7">
        <f>D16*D26</f>
        <v>46.328000000000003</v>
      </c>
    </row>
    <row r="27" spans="1:5" x14ac:dyDescent="0.25">
      <c r="A27" s="1" t="s">
        <v>25</v>
      </c>
      <c r="B27" s="5"/>
      <c r="C27" s="5"/>
      <c r="D27" s="5"/>
      <c r="E27" s="7">
        <f t="shared" si="0"/>
        <v>0</v>
      </c>
    </row>
    <row r="28" spans="1:5" x14ac:dyDescent="0.25">
      <c r="A28" s="42" t="s">
        <v>12</v>
      </c>
      <c r="B28" s="43"/>
      <c r="C28" s="25"/>
      <c r="D28" s="25"/>
      <c r="E28" s="7">
        <f>SUM(E23:E27)</f>
        <v>616.29363999999998</v>
      </c>
    </row>
    <row r="29" spans="1:5" x14ac:dyDescent="0.25">
      <c r="A29" s="40" t="s">
        <v>14</v>
      </c>
      <c r="B29" s="41"/>
      <c r="C29" s="20"/>
      <c r="D29" s="20"/>
      <c r="E29" s="7">
        <f t="shared" si="0"/>
        <v>0</v>
      </c>
    </row>
    <row r="30" spans="1:5" x14ac:dyDescent="0.25">
      <c r="A30" s="1">
        <v>1</v>
      </c>
      <c r="B30" s="1" t="s">
        <v>13</v>
      </c>
      <c r="C30" s="1"/>
      <c r="D30" s="1"/>
      <c r="E30" s="7">
        <f>E28*15%</f>
        <v>92.444046</v>
      </c>
    </row>
    <row r="31" spans="1:5" x14ac:dyDescent="0.25">
      <c r="A31" s="1">
        <v>2</v>
      </c>
      <c r="B31" s="1" t="s">
        <v>15</v>
      </c>
      <c r="C31" s="1"/>
      <c r="D31" s="1"/>
      <c r="E31" s="7">
        <f>SUM(E28:E30)</f>
        <v>708.73768599999994</v>
      </c>
    </row>
    <row r="32" spans="1:5" x14ac:dyDescent="0.25">
      <c r="A32" s="1">
        <v>3</v>
      </c>
      <c r="B32" s="1" t="s">
        <v>24</v>
      </c>
      <c r="C32" s="1"/>
      <c r="D32" s="1"/>
      <c r="E32" s="7">
        <f>E31*20%</f>
        <v>141.74753719999998</v>
      </c>
    </row>
    <row r="33" spans="1:5" ht="15.75" x14ac:dyDescent="0.25">
      <c r="A33" s="1"/>
      <c r="B33" s="26" t="s">
        <v>16</v>
      </c>
      <c r="C33" s="26"/>
      <c r="D33" s="26"/>
      <c r="E33" s="7">
        <f>SUM(E31:E32)</f>
        <v>850.48522319999995</v>
      </c>
    </row>
    <row r="34" spans="1:5" hidden="1" x14ac:dyDescent="0.25">
      <c r="A34" s="1"/>
      <c r="B34" s="1"/>
      <c r="C34" s="1"/>
      <c r="D34" s="1"/>
      <c r="E34" s="8"/>
    </row>
    <row r="35" spans="1:5" hidden="1" x14ac:dyDescent="0.25">
      <c r="A35" s="1"/>
      <c r="B35" s="1"/>
      <c r="C35" s="1"/>
      <c r="D35" s="1"/>
      <c r="E35" s="8"/>
    </row>
    <row r="36" spans="1:5" hidden="1" x14ac:dyDescent="0.25">
      <c r="A36" s="1"/>
      <c r="B36" s="1"/>
      <c r="C36" s="1"/>
      <c r="D36" s="1"/>
      <c r="E36" s="1"/>
    </row>
    <row r="39" spans="1:5" x14ac:dyDescent="0.25">
      <c r="B39" t="s">
        <v>63</v>
      </c>
      <c r="E39" t="s">
        <v>71</v>
      </c>
    </row>
    <row r="41" spans="1:5" ht="15.75" x14ac:dyDescent="0.25">
      <c r="B41" s="52" t="s">
        <v>82</v>
      </c>
    </row>
    <row r="42" spans="1:5" ht="15.75" x14ac:dyDescent="0.25">
      <c r="B42" s="52" t="s">
        <v>83</v>
      </c>
    </row>
    <row r="44" spans="1:5" x14ac:dyDescent="0.25">
      <c r="B44" s="28"/>
    </row>
  </sheetData>
  <mergeCells count="14">
    <mergeCell ref="A15:B15"/>
    <mergeCell ref="A17:B17"/>
    <mergeCell ref="A24:B24"/>
    <mergeCell ref="A28:B28"/>
    <mergeCell ref="A29:B29"/>
    <mergeCell ref="A11:B11"/>
    <mergeCell ref="E1:F1"/>
    <mergeCell ref="B7:E7"/>
    <mergeCell ref="B8:E8"/>
    <mergeCell ref="B9:E9"/>
    <mergeCell ref="A10:B10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Автогрейд.новий 2023р.</vt:lpstr>
      <vt:lpstr>Бульдозер 2023</vt:lpstr>
      <vt:lpstr>ЮМЗ 2023</vt:lpstr>
      <vt:lpstr>МТЗ-80 2023</vt:lpstr>
      <vt:lpstr>Екскав.</vt:lpstr>
      <vt:lpstr>АГП-18</vt:lpstr>
      <vt:lpstr>Камаз</vt:lpstr>
      <vt:lpstr>Т-25</vt:lpstr>
      <vt:lpstr>Т-40</vt:lpstr>
      <vt:lpstr>МДКЗ</vt:lpstr>
      <vt:lpstr>Івеко</vt:lpstr>
      <vt:lpstr>пилищики на 1 год.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2024-03-21T11:40:59Z</dcterms:modified>
</cp:coreProperties>
</file>