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2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сп.ф.'!$9:$9</definedName>
    <definedName name="_xlnm.Print_Area" localSheetId="1">'видатки заг.ф.'!$A$1:$F$65</definedName>
    <definedName name="_xlnm.Print_Area" localSheetId="3">'видатки сп.ф.'!$A$1:$G$45</definedName>
    <definedName name="_xlnm.Print_Area" localSheetId="0">'доходи заг.ф.'!$A$1:$J$62</definedName>
    <definedName name="_xlnm.Print_Area" localSheetId="2">'доходи сп.ф.'!$A$1:$I$30</definedName>
  </definedNames>
  <calcPr fullCalcOnLoad="1"/>
</workbook>
</file>

<file path=xl/sharedStrings.xml><?xml version="1.0" encoding="utf-8"?>
<sst xmlns="http://schemas.openxmlformats.org/spreadsheetml/2006/main" count="442" uniqueCount="284">
  <si>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</si>
  <si>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</si>
  <si>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</si>
  <si>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</si>
  <si>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</si>
  <si>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</si>
  <si>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</si>
  <si>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</si>
  <si>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</si>
  <si>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</si>
  <si>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</si>
  <si>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</si>
  <si>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</si>
  <si>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</si>
  <si>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</si>
  <si>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</si>
  <si>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</si>
  <si>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</si>
  <si>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</si>
  <si>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</si>
  <si>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</si>
  <si>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</si>
  <si>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</si>
  <si>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</si>
  <si>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</si>
  <si>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</si>
  <si>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</si>
  <si>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</si>
  <si>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</si>
  <si>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</si>
  <si>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</si>
  <si>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</si>
  <si>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</si>
  <si>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</si>
  <si>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</si>
  <si>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</si>
  <si>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</si>
  <si>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</si>
  <si>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</si>
  <si>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</si>
  <si>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</si>
  <si>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</si>
  <si>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</si>
  <si>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</si>
  <si>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</si>
  <si>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</si>
  <si>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</si>
  <si>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</si>
  <si>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</si>
  <si>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</si>
  <si>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</si>
  <si>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</si>
  <si>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</si>
  <si>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</si>
  <si>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</si>
  <si>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</si>
  <si>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</si>
  <si>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</si>
  <si>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</si>
  <si>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</si>
  <si>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</si>
  <si>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</si>
  <si>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</si>
  <si>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</si>
  <si>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</si>
  <si>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</si>
  <si>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</si>
  <si>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</si>
  <si>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</si>
  <si>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</si>
  <si>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</si>
  <si>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</si>
  <si>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</si>
  <si>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</si>
  <si>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</si>
  <si>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</si>
  <si>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</si>
  <si>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</si>
  <si>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</si>
  <si>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</si>
  <si>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</si>
  <si>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</si>
  <si>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</si>
  <si>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</si>
  <si>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</si>
  <si>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</si>
  <si>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</si>
  <si>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</si>
  <si>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</si>
  <si>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</si>
  <si>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</si>
  <si>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</si>
  <si>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</si>
  <si>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</si>
  <si>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</si>
  <si>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</si>
  <si>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</si>
  <si>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</si>
  <si>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</si>
  <si>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</si>
  <si>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</si>
  <si>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</si>
  <si>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</si>
  <si>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</si>
  <si>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</si>
  <si>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</si>
  <si>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</si>
  <si>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</si>
  <si>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</si>
  <si>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</si>
  <si>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</si>
  <si>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</si>
  <si>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</si>
  <si>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</si>
  <si>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</si>
  <si>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</si>
  <si>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</si>
  <si>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</si>
  <si>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</si>
  <si>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</si>
  <si>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</si>
  <si>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</si>
  <si>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</si>
  <si>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</si>
  <si>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</si>
  <si>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</si>
  <si>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</si>
  <si>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</si>
  <si>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</si>
  <si>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</si>
  <si>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</si>
  <si>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</si>
  <si>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</si>
  <si>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</si>
  <si>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</si>
  <si>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</si>
  <si>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</si>
  <si>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</si>
  <si>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</si>
  <si>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</si>
  <si>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</si>
  <si>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</si>
  <si>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</si>
  <si>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</si>
  <si>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</si>
  <si>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</si>
  <si>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</si>
  <si>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</si>
  <si>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</si>
  <si>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</si>
  <si>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</si>
  <si>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</si>
  <si>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25010100</t>
  </si>
  <si>
    <t>25010200</t>
  </si>
  <si>
    <t>25010300</t>
  </si>
  <si>
    <t>25020100</t>
  </si>
  <si>
    <t>ЗАТВЕРДЖЕНО</t>
  </si>
  <si>
    <t xml:space="preserve">Рішення Новоушицької селищної ради </t>
  </si>
  <si>
    <t>Надходження від орендної плати за користування майновим комплексом та іншим майном, що перебуває в комунальній власності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</si>
  <si>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</si>
  <si>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</si>
  <si>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</si>
  <si>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</si>
  <si>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</si>
  <si>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</si>
  <si>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</si>
  <si>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</si>
  <si>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</si>
  <si>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</si>
  <si>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0112152</t>
  </si>
  <si>
    <t>Інші програми та заходи у сфері охорони здоров`я</t>
  </si>
  <si>
    <t>0113032</t>
  </si>
  <si>
    <t>Надання пільг окремим категоріям громадян з оплати послуг зв`язку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</si>
  <si>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</si>
  <si>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</si>
  <si>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</si>
  <si>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</si>
  <si>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</si>
  <si>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</si>
  <si>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</si>
  <si>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0117350</t>
  </si>
  <si>
    <t>Розроблення схем планування та забудови територій (містобудівної документації)</t>
  </si>
  <si>
    <t>0118312</t>
  </si>
  <si>
    <t>Утилізація відходів</t>
  </si>
  <si>
    <t>0617640</t>
  </si>
  <si>
    <t>Заходи з енергозбереження</t>
  </si>
  <si>
    <t>КМБ</t>
  </si>
  <si>
    <t>2251600000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</si>
  <si>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</si>
  <si>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</si>
  <si>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</si>
  <si>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</si>
  <si>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</si>
  <si>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</si>
  <si>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</si>
  <si>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</si>
  <si>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</si>
  <si>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</si>
  <si>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</si>
  <si>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</si>
  <si>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</si>
  <si>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</si>
  <si>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</si>
  <si>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</si>
  <si>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</si>
  <si>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</si>
  <si>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</si>
  <si>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</si>
  <si>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</si>
  <si>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</si>
  <si>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</si>
  <si>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</si>
  <si>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</si>
  <si>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Базова дотація</t>
  </si>
  <si>
    <t>41021400</t>
  </si>
  <si>
    <t>Освітня субвенція з державного бюджету місцевим бюджетам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</si>
  <si>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</si>
  <si>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</si>
  <si>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</si>
  <si>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</si>
  <si>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</si>
  <si>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</si>
  <si>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</si>
  <si>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</si>
  <si>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</si>
  <si>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0117310</t>
  </si>
  <si>
    <t>Будівництво об`єктів житлово-комунального господарства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</si>
  <si>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</si>
  <si>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</si>
  <si>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0117640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</si>
  <si>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</si>
  <si>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</si>
  <si>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</si>
  <si>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</si>
  <si>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0617363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</si>
  <si>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</si>
  <si>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</si>
  <si>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</si>
  <si>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</si>
  <si>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</si>
  <si>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</si>
  <si>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</si>
  <si>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</si>
  <si>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>Надходження коштів пайової участі у розвитку інфраструктури населеного пункту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</si>
  <si>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</si>
  <si>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</si>
  <si>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3719770</t>
  </si>
  <si>
    <t>Інші субвенції з місцевого бюджету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</si>
  <si>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</si>
  <si>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</si>
  <si>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18030200</t>
  </si>
  <si>
    <t>Туристичний збір, сплачений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</si>
  <si>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</si>
  <si>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</si>
  <si>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0113210</t>
  </si>
  <si>
    <t>Організація та проведення громадських робіт</t>
  </si>
  <si>
    <t>0117693</t>
  </si>
  <si>
    <t>Інші заходи, пов`язані з економічною діяльністю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</si>
  <si>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</si>
  <si>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</si>
  <si>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</si>
  <si>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</si>
  <si>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про виконання місцевого бюджету за 2023 рік</t>
  </si>
  <si>
    <t>29 лютого 2024 року №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</si>
  <si>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</si>
  <si>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</si>
  <si>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0617366</t>
  </si>
  <si>
    <t>Реалізація проектів в рамках Надзвичайної кредитної програми для відновлення України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</si>
  <si>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</si>
  <si>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18030100</t>
  </si>
  <si>
    <t>Туристичний збір, сплачений юридичними особами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</si>
  <si>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</si>
  <si>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</si>
  <si>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</si>
  <si>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</si>
  <si>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</si>
  <si>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</si>
  <si>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</si>
  <si>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41053900</t>
  </si>
  <si>
    <t>25010400</t>
  </si>
  <si>
    <t>Надходження бюджетних установ від реалізації в установленому порядку майна (крім нерухомого майна)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</si>
  <si>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</si>
  <si>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</si>
  <si>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Затверджено з урахуванням змін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</si>
</sst>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1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8" fillId="13" borderId="2" applyNumberFormat="0" applyAlignment="0" applyProtection="0"/>
    <xf numFmtId="0" fontId="9" fillId="13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8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9" fillId="13" borderId="1" applyNumberFormat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13" applyNumberFormat="0" applyFont="0" applyAlignment="0" applyProtection="0"/>
    <xf numFmtId="0" fontId="5" fillId="8" borderId="13" applyNumberFormat="0" applyFont="0" applyAlignment="0" applyProtection="0"/>
    <xf numFmtId="0" fontId="18" fillId="8" borderId="13" applyNumberFormat="0" applyFont="0" applyAlignment="0" applyProtection="0"/>
    <xf numFmtId="0" fontId="18" fillId="8" borderId="13" applyNumberFormat="0" applyFont="0" applyAlignment="0" applyProtection="0"/>
    <xf numFmtId="9" fontId="0" fillId="0" borderId="0" applyFont="0" applyFill="0" applyBorder="0" applyAlignment="0" applyProtection="0"/>
    <xf numFmtId="0" fontId="8" fillId="13" borderId="2" applyNumberFormat="0" applyAlignment="0" applyProtection="0"/>
    <xf numFmtId="0" fontId="15" fillId="0" borderId="10" applyNumberFormat="0" applyFill="0" applyAlignment="0" applyProtection="0"/>
    <xf numFmtId="0" fontId="12" fillId="14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5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80" fontId="1" fillId="25" borderId="14" xfId="0" applyNumberFormat="1" applyFont="1" applyFill="1" applyBorder="1" applyAlignment="1">
      <alignment vertical="center" wrapText="1"/>
    </xf>
    <xf numFmtId="180" fontId="0" fillId="0" borderId="14" xfId="0" applyNumberForma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Border="1" applyAlignment="1">
      <alignment vertical="center"/>
    </xf>
    <xf numFmtId="4" fontId="1" fillId="25" borderId="14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6" fillId="0" borderId="14" xfId="127" applyFont="1" applyBorder="1" applyAlignment="1">
      <alignment horizontal="center" vertical="center" wrapText="1"/>
      <protection/>
    </xf>
    <xf numFmtId="0" fontId="27" fillId="0" borderId="14" xfId="127" applyFont="1" applyBorder="1" applyAlignment="1">
      <alignment horizontal="center" vertical="center" wrapText="1"/>
      <protection/>
    </xf>
    <xf numFmtId="0" fontId="18" fillId="0" borderId="14" xfId="127" applyBorder="1" applyAlignment="1">
      <alignment horizontal="center" vertical="center"/>
      <protection/>
    </xf>
    <xf numFmtId="0" fontId="18" fillId="0" borderId="14" xfId="127" applyBorder="1" applyAlignment="1">
      <alignment vertical="center" wrapText="1"/>
      <protection/>
    </xf>
    <xf numFmtId="4" fontId="18" fillId="0" borderId="14" xfId="127" applyNumberFormat="1" applyBorder="1" applyAlignment="1">
      <alignment vertical="center"/>
      <protection/>
    </xf>
    <xf numFmtId="0" fontId="3" fillId="0" borderId="0" xfId="126" applyFont="1" applyAlignment="1">
      <alignment horizontal="left"/>
      <protection/>
    </xf>
    <xf numFmtId="0" fontId="4" fillId="0" borderId="0" xfId="126" applyFont="1">
      <alignment/>
      <protection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18" fillId="0" borderId="14" xfId="127" applyFont="1" applyBorder="1" applyAlignment="1">
      <alignment horizontal="center" vertical="center"/>
      <protection/>
    </xf>
    <xf numFmtId="0" fontId="18" fillId="0" borderId="14" xfId="127" applyFont="1" applyBorder="1" applyAlignment="1">
      <alignment vertical="center" wrapText="1"/>
      <protection/>
    </xf>
    <xf numFmtId="4" fontId="18" fillId="0" borderId="14" xfId="127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1" fillId="25" borderId="0" xfId="0" applyNumberFormat="1" applyFont="1" applyFill="1" applyBorder="1" applyAlignment="1">
      <alignment vertical="center"/>
    </xf>
    <xf numFmtId="0" fontId="26" fillId="0" borderId="14" xfId="127" applyFont="1" applyBorder="1" applyAlignment="1">
      <alignment horizontal="center" vertical="center"/>
      <protection/>
    </xf>
    <xf numFmtId="0" fontId="26" fillId="0" borderId="14" xfId="127" applyFont="1" applyBorder="1" applyAlignment="1">
      <alignment vertical="center" wrapText="1"/>
      <protection/>
    </xf>
    <xf numFmtId="4" fontId="26" fillId="0" borderId="14" xfId="127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" fontId="0" fillId="25" borderId="14" xfId="0" applyNumberFormat="1" applyFill="1" applyBorder="1" applyAlignment="1">
      <alignment vertical="center"/>
    </xf>
  </cellXfs>
  <cellStyles count="134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видатки заг.ф." xfId="104"/>
    <cellStyle name="Заголовок 2" xfId="105"/>
    <cellStyle name="Заголовок 2 2" xfId="106"/>
    <cellStyle name="Заголовок 2_видатки заг.ф." xfId="107"/>
    <cellStyle name="Заголовок 3" xfId="108"/>
    <cellStyle name="Заголовок 3 2" xfId="109"/>
    <cellStyle name="Заголовок 3_видатки заг.ф." xfId="110"/>
    <cellStyle name="Заголовок 4" xfId="111"/>
    <cellStyle name="Заголовок 4 2" xfId="112"/>
    <cellStyle name="Заголовок 4_видатки заг.ф.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 3" xfId="125"/>
    <cellStyle name="Обычный_3" xfId="126"/>
    <cellStyle name="Обычный_shabl_dod" xfId="127"/>
    <cellStyle name="Followed Hyperlink" xfId="128"/>
    <cellStyle name="Підсумок" xfId="129"/>
    <cellStyle name="Плохой" xfId="130"/>
    <cellStyle name="Поганий" xfId="131"/>
    <cellStyle name="Пояснение" xfId="132"/>
    <cellStyle name="Примечание" xfId="133"/>
    <cellStyle name="Примечание 2" xfId="134"/>
    <cellStyle name="Примечание_Xl0000003_1" xfId="135"/>
    <cellStyle name="Примітка" xfId="136"/>
    <cellStyle name="Percent" xfId="137"/>
    <cellStyle name="Результат" xfId="138"/>
    <cellStyle name="Связанная ячейка" xfId="139"/>
    <cellStyle name="Середній" xfId="140"/>
    <cellStyle name="Стиль 1" xfId="141"/>
    <cellStyle name="Текст попередження" xfId="142"/>
    <cellStyle name="Текст пояснення" xfId="143"/>
    <cellStyle name="Текст предупреждения" xfId="144"/>
    <cellStyle name="Comma" xfId="145"/>
    <cellStyle name="Comma [0]" xfId="146"/>
    <cellStyle name="Хороший" xfId="147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B1">
      <selection activeCell="G8" sqref="G8"/>
    </sheetView>
  </sheetViews>
  <sheetFormatPr defaultColWidth="9.00390625" defaultRowHeight="12.75"/>
  <cols>
    <col min="1" max="1" width="0" style="0" hidden="1" customWidth="1"/>
    <col min="2" max="2" width="11.00390625" style="0" customWidth="1"/>
    <col min="3" max="3" width="18.125" style="0" customWidth="1"/>
    <col min="4" max="4" width="46.00390625" style="0" customWidth="1"/>
    <col min="5" max="5" width="15.00390625" style="0" customWidth="1"/>
    <col min="6" max="6" width="15.875" style="0" customWidth="1"/>
    <col min="7" max="8" width="13.625" style="0" customWidth="1"/>
    <col min="9" max="9" width="9.625" style="0" customWidth="1"/>
  </cols>
  <sheetData>
    <row r="1" s="13" customFormat="1" ht="18.75">
      <c r="F1" s="13" t="s">
        <v>156</v>
      </c>
    </row>
    <row r="2" s="13" customFormat="1" ht="18.75">
      <c r="F2" s="13" t="s">
        <v>157</v>
      </c>
    </row>
    <row r="3" s="13" customFormat="1" ht="18.75">
      <c r="F3" s="13" t="s">
        <v>263</v>
      </c>
    </row>
    <row r="4" spans="2:8" s="13" customFormat="1" ht="18.75">
      <c r="B4" s="44" t="s">
        <v>27</v>
      </c>
      <c r="C4" s="44"/>
      <c r="D4" s="44"/>
      <c r="E4" s="44"/>
      <c r="F4" s="44"/>
      <c r="G4" s="44"/>
      <c r="H4" s="44"/>
    </row>
    <row r="5" spans="2:8" s="13" customFormat="1" ht="18.75">
      <c r="B5" s="44" t="s">
        <v>262</v>
      </c>
      <c r="C5" s="44"/>
      <c r="D5" s="44"/>
      <c r="E5" s="44"/>
      <c r="F5" s="44"/>
      <c r="G5" s="44"/>
      <c r="H5" s="44"/>
    </row>
    <row r="6" spans="2:8" s="13" customFormat="1" ht="18.75">
      <c r="B6" s="44" t="s">
        <v>0</v>
      </c>
      <c r="C6" s="44"/>
      <c r="D6" s="44"/>
      <c r="E6" s="44"/>
      <c r="F6" s="44"/>
      <c r="G6" s="44"/>
      <c r="H6" s="44"/>
    </row>
    <row r="7" spans="2:8" s="13" customFormat="1" ht="18.75">
      <c r="B7" s="11" t="s">
        <v>59</v>
      </c>
      <c r="C7" s="11"/>
      <c r="D7" s="12"/>
      <c r="E7" s="12"/>
      <c r="H7" s="14" t="s">
        <v>1</v>
      </c>
    </row>
    <row r="8" spans="1:9" ht="25.5">
      <c r="A8" s="42"/>
      <c r="B8" s="5" t="s">
        <v>186</v>
      </c>
      <c r="C8" s="5" t="s">
        <v>61</v>
      </c>
      <c r="D8" s="2" t="s">
        <v>62</v>
      </c>
      <c r="E8" s="18" t="s">
        <v>29</v>
      </c>
      <c r="F8" s="18" t="s">
        <v>30</v>
      </c>
      <c r="G8" s="19" t="s">
        <v>31</v>
      </c>
      <c r="H8" s="19" t="s">
        <v>32</v>
      </c>
      <c r="I8" s="19" t="s">
        <v>33</v>
      </c>
    </row>
    <row r="9" spans="1:9" ht="12.75">
      <c r="A9" s="43"/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7">
        <v>7</v>
      </c>
      <c r="H9" s="27">
        <v>8</v>
      </c>
      <c r="I9" s="27">
        <v>9</v>
      </c>
    </row>
    <row r="10" spans="1:9" ht="49.5" customHeight="1">
      <c r="A10" s="6"/>
      <c r="B10" s="29" t="s">
        <v>187</v>
      </c>
      <c r="C10" s="29" t="s">
        <v>109</v>
      </c>
      <c r="D10" s="30" t="s">
        <v>34</v>
      </c>
      <c r="E10" s="9">
        <v>50908100</v>
      </c>
      <c r="F10" s="9">
        <v>50508100</v>
      </c>
      <c r="G10" s="9">
        <v>50806066.6</v>
      </c>
      <c r="H10" s="10">
        <v>297966.6000000015</v>
      </c>
      <c r="I10" s="10">
        <v>100.58993824752862</v>
      </c>
    </row>
    <row r="11" spans="1:9" ht="67.5" customHeight="1">
      <c r="A11" s="6"/>
      <c r="B11" s="29" t="s">
        <v>187</v>
      </c>
      <c r="C11" s="29" t="s">
        <v>110</v>
      </c>
      <c r="D11" s="30" t="s">
        <v>268</v>
      </c>
      <c r="E11" s="9">
        <v>6120000</v>
      </c>
      <c r="F11" s="9">
        <v>3444966</v>
      </c>
      <c r="G11" s="9">
        <v>3444965.75</v>
      </c>
      <c r="H11" s="10">
        <v>-0.25</v>
      </c>
      <c r="I11" s="10">
        <v>99.99999274303433</v>
      </c>
    </row>
    <row r="12" spans="1:9" ht="46.5" customHeight="1">
      <c r="A12" s="6"/>
      <c r="B12" s="29" t="s">
        <v>187</v>
      </c>
      <c r="C12" s="29" t="s">
        <v>111</v>
      </c>
      <c r="D12" s="30" t="s">
        <v>35</v>
      </c>
      <c r="E12" s="9">
        <v>12000000</v>
      </c>
      <c r="F12" s="9">
        <v>21131457</v>
      </c>
      <c r="G12" s="9">
        <v>21916294.25</v>
      </c>
      <c r="H12" s="10">
        <v>784837.25</v>
      </c>
      <c r="I12" s="10">
        <v>103.71407068618126</v>
      </c>
    </row>
    <row r="13" spans="1:9" ht="46.5" customHeight="1">
      <c r="A13" s="6"/>
      <c r="B13" s="29" t="s">
        <v>187</v>
      </c>
      <c r="C13" s="29" t="s">
        <v>112</v>
      </c>
      <c r="D13" s="30" t="s">
        <v>36</v>
      </c>
      <c r="E13" s="9">
        <v>400000</v>
      </c>
      <c r="F13" s="9">
        <v>400000</v>
      </c>
      <c r="G13" s="9">
        <v>350531.3</v>
      </c>
      <c r="H13" s="10">
        <v>-49468.7</v>
      </c>
      <c r="I13" s="10">
        <v>87.632825</v>
      </c>
    </row>
    <row r="14" spans="1:9" ht="39" customHeight="1">
      <c r="A14" s="6"/>
      <c r="B14" s="29" t="s">
        <v>187</v>
      </c>
      <c r="C14" s="29" t="s">
        <v>248</v>
      </c>
      <c r="D14" s="30" t="s">
        <v>249</v>
      </c>
      <c r="E14" s="9">
        <v>0</v>
      </c>
      <c r="F14" s="9">
        <v>593064</v>
      </c>
      <c r="G14" s="9">
        <v>861675.81</v>
      </c>
      <c r="H14" s="10">
        <v>268611.81</v>
      </c>
      <c r="I14" s="10">
        <v>145.29221298207278</v>
      </c>
    </row>
    <row r="15" spans="1:9" ht="30.75" customHeight="1">
      <c r="A15" s="6"/>
      <c r="B15" s="29" t="s">
        <v>187</v>
      </c>
      <c r="C15" s="29" t="s">
        <v>113</v>
      </c>
      <c r="D15" s="30" t="s">
        <v>188</v>
      </c>
      <c r="E15" s="9">
        <v>30000</v>
      </c>
      <c r="F15" s="9">
        <v>41465</v>
      </c>
      <c r="G15" s="9">
        <v>41465</v>
      </c>
      <c r="H15" s="10">
        <v>0</v>
      </c>
      <c r="I15" s="10">
        <v>100</v>
      </c>
    </row>
    <row r="16" spans="1:9" ht="39" customHeight="1">
      <c r="A16" s="6"/>
      <c r="B16" s="29" t="s">
        <v>187</v>
      </c>
      <c r="C16" s="29" t="s">
        <v>114</v>
      </c>
      <c r="D16" s="30" t="s">
        <v>189</v>
      </c>
      <c r="E16" s="9">
        <v>400000</v>
      </c>
      <c r="F16" s="9">
        <v>820574</v>
      </c>
      <c r="G16" s="9">
        <v>820573.91</v>
      </c>
      <c r="H16" s="10">
        <v>-0.08999999996740371</v>
      </c>
      <c r="I16" s="10">
        <v>99.9999890320678</v>
      </c>
    </row>
    <row r="17" spans="1:9" ht="65.25" customHeight="1">
      <c r="A17" s="6"/>
      <c r="B17" s="29" t="s">
        <v>187</v>
      </c>
      <c r="C17" s="29" t="s">
        <v>115</v>
      </c>
      <c r="D17" s="30" t="s">
        <v>190</v>
      </c>
      <c r="E17" s="9">
        <v>140000</v>
      </c>
      <c r="F17" s="9">
        <v>140000</v>
      </c>
      <c r="G17" s="9">
        <v>138310.76</v>
      </c>
      <c r="H17" s="10">
        <v>-1689.2399999999907</v>
      </c>
      <c r="I17" s="10">
        <v>98.7934</v>
      </c>
    </row>
    <row r="18" spans="1:9" ht="45" customHeight="1">
      <c r="A18" s="6"/>
      <c r="B18" s="29" t="s">
        <v>187</v>
      </c>
      <c r="C18" s="29" t="s">
        <v>116</v>
      </c>
      <c r="D18" s="30" t="s">
        <v>117</v>
      </c>
      <c r="E18" s="9">
        <v>2000</v>
      </c>
      <c r="F18" s="9">
        <v>2762</v>
      </c>
      <c r="G18" s="9">
        <v>2762.04</v>
      </c>
      <c r="H18" s="10">
        <v>0.03999999999996362</v>
      </c>
      <c r="I18" s="10">
        <v>100.00144822592326</v>
      </c>
    </row>
    <row r="19" spans="1:9" ht="17.25" customHeight="1">
      <c r="A19" s="6"/>
      <c r="B19" s="29" t="s">
        <v>187</v>
      </c>
      <c r="C19" s="29" t="s">
        <v>118</v>
      </c>
      <c r="D19" s="30" t="s">
        <v>37</v>
      </c>
      <c r="E19" s="9">
        <v>113000</v>
      </c>
      <c r="F19" s="9">
        <v>963000</v>
      </c>
      <c r="G19" s="9">
        <v>988379.2</v>
      </c>
      <c r="H19" s="10">
        <v>25379.2</v>
      </c>
      <c r="I19" s="10">
        <v>102.63543094496366</v>
      </c>
    </row>
    <row r="20" spans="1:9" ht="16.5" customHeight="1">
      <c r="A20" s="6"/>
      <c r="B20" s="29" t="s">
        <v>187</v>
      </c>
      <c r="C20" s="29" t="s">
        <v>119</v>
      </c>
      <c r="D20" s="30" t="s">
        <v>37</v>
      </c>
      <c r="E20" s="9">
        <v>1000000</v>
      </c>
      <c r="F20" s="9">
        <v>3740000</v>
      </c>
      <c r="G20" s="9">
        <v>3795442.08</v>
      </c>
      <c r="H20" s="10">
        <v>55442.080000000075</v>
      </c>
      <c r="I20" s="10">
        <v>101.48240855614974</v>
      </c>
    </row>
    <row r="21" spans="1:9" ht="81.75" customHeight="1">
      <c r="A21" s="6"/>
      <c r="B21" s="29" t="s">
        <v>187</v>
      </c>
      <c r="C21" s="29" t="s">
        <v>191</v>
      </c>
      <c r="D21" s="30" t="s">
        <v>192</v>
      </c>
      <c r="E21" s="9">
        <v>230000</v>
      </c>
      <c r="F21" s="9">
        <v>224000</v>
      </c>
      <c r="G21" s="9">
        <v>266823.62</v>
      </c>
      <c r="H21" s="10">
        <v>42823.62</v>
      </c>
      <c r="I21" s="10">
        <v>119.1176875</v>
      </c>
    </row>
    <row r="22" spans="1:9" ht="70.5" customHeight="1">
      <c r="A22" s="6"/>
      <c r="B22" s="29" t="s">
        <v>187</v>
      </c>
      <c r="C22" s="29" t="s">
        <v>193</v>
      </c>
      <c r="D22" s="30" t="s">
        <v>194</v>
      </c>
      <c r="E22" s="9">
        <v>520000</v>
      </c>
      <c r="F22" s="9">
        <v>520000</v>
      </c>
      <c r="G22" s="9">
        <v>552635.82</v>
      </c>
      <c r="H22" s="10">
        <v>32635.81999999995</v>
      </c>
      <c r="I22" s="10">
        <v>106.27611923076923</v>
      </c>
    </row>
    <row r="23" spans="1:9" ht="46.5" customHeight="1">
      <c r="A23" s="6"/>
      <c r="B23" s="29" t="s">
        <v>187</v>
      </c>
      <c r="C23" s="29" t="s">
        <v>120</v>
      </c>
      <c r="D23" s="30" t="s">
        <v>195</v>
      </c>
      <c r="E23" s="9">
        <v>20000</v>
      </c>
      <c r="F23" s="9">
        <v>30000</v>
      </c>
      <c r="G23" s="9">
        <v>28687.33</v>
      </c>
      <c r="H23" s="10">
        <v>-1312.67</v>
      </c>
      <c r="I23" s="10">
        <v>95.62443333333334</v>
      </c>
    </row>
    <row r="24" spans="1:9" ht="46.5" customHeight="1">
      <c r="A24" s="6"/>
      <c r="B24" s="29" t="s">
        <v>187</v>
      </c>
      <c r="C24" s="29" t="s">
        <v>121</v>
      </c>
      <c r="D24" s="30" t="s">
        <v>196</v>
      </c>
      <c r="E24" s="9">
        <v>180000</v>
      </c>
      <c r="F24" s="9">
        <v>882000</v>
      </c>
      <c r="G24" s="9">
        <v>947856.12</v>
      </c>
      <c r="H24" s="10">
        <v>65856.12</v>
      </c>
      <c r="I24" s="10">
        <v>107.46668027210885</v>
      </c>
    </row>
    <row r="25" spans="1:9" ht="46.5" customHeight="1">
      <c r="A25" s="6"/>
      <c r="B25" s="29" t="s">
        <v>187</v>
      </c>
      <c r="C25" s="29" t="s">
        <v>122</v>
      </c>
      <c r="D25" s="30" t="s">
        <v>197</v>
      </c>
      <c r="E25" s="9">
        <v>400000</v>
      </c>
      <c r="F25" s="9">
        <v>1390000</v>
      </c>
      <c r="G25" s="9">
        <v>1446138.75</v>
      </c>
      <c r="H25" s="10">
        <v>56138.75</v>
      </c>
      <c r="I25" s="10">
        <v>104.03875899280575</v>
      </c>
    </row>
    <row r="26" spans="1:9" ht="24" customHeight="1">
      <c r="A26" s="6"/>
      <c r="B26" s="29" t="s">
        <v>187</v>
      </c>
      <c r="C26" s="29" t="s">
        <v>123</v>
      </c>
      <c r="D26" s="30" t="s">
        <v>198</v>
      </c>
      <c r="E26" s="9">
        <v>1455000</v>
      </c>
      <c r="F26" s="9">
        <v>1755000</v>
      </c>
      <c r="G26" s="9">
        <v>1768210.67</v>
      </c>
      <c r="H26" s="10">
        <v>13210.669999999925</v>
      </c>
      <c r="I26" s="10">
        <v>100.75274472934473</v>
      </c>
    </row>
    <row r="27" spans="1:9" ht="24" customHeight="1">
      <c r="A27" s="6"/>
      <c r="B27" s="29" t="s">
        <v>187</v>
      </c>
      <c r="C27" s="29" t="s">
        <v>124</v>
      </c>
      <c r="D27" s="30" t="s">
        <v>199</v>
      </c>
      <c r="E27" s="9">
        <v>760000</v>
      </c>
      <c r="F27" s="9">
        <v>960000</v>
      </c>
      <c r="G27" s="9">
        <v>991148.84</v>
      </c>
      <c r="H27" s="10">
        <v>31148.84</v>
      </c>
      <c r="I27" s="10">
        <v>103.24467083333333</v>
      </c>
    </row>
    <row r="28" spans="1:9" ht="24" customHeight="1">
      <c r="A28" s="6"/>
      <c r="B28" s="29" t="s">
        <v>187</v>
      </c>
      <c r="C28" s="29" t="s">
        <v>125</v>
      </c>
      <c r="D28" s="30" t="s">
        <v>200</v>
      </c>
      <c r="E28" s="9">
        <v>4100000</v>
      </c>
      <c r="F28" s="9">
        <v>6836000</v>
      </c>
      <c r="G28" s="9">
        <v>7352662.17</v>
      </c>
      <c r="H28" s="10">
        <v>516662.17</v>
      </c>
      <c r="I28" s="10">
        <v>107.55796035693388</v>
      </c>
    </row>
    <row r="29" spans="1:9" ht="24" customHeight="1">
      <c r="A29" s="6"/>
      <c r="B29" s="29" t="s">
        <v>187</v>
      </c>
      <c r="C29" s="29" t="s">
        <v>126</v>
      </c>
      <c r="D29" s="30" t="s">
        <v>201</v>
      </c>
      <c r="E29" s="9">
        <v>2000000</v>
      </c>
      <c r="F29" s="9">
        <v>2000000</v>
      </c>
      <c r="G29" s="9">
        <v>2104315.59</v>
      </c>
      <c r="H29" s="10">
        <v>104315.59</v>
      </c>
      <c r="I29" s="10">
        <v>105.21577949999998</v>
      </c>
    </row>
    <row r="30" spans="1:9" ht="24" customHeight="1">
      <c r="A30" s="6"/>
      <c r="B30" s="29" t="s">
        <v>187</v>
      </c>
      <c r="C30" s="29" t="s">
        <v>127</v>
      </c>
      <c r="D30" s="30" t="s">
        <v>202</v>
      </c>
      <c r="E30" s="9">
        <v>1165000</v>
      </c>
      <c r="F30" s="9">
        <v>1465000</v>
      </c>
      <c r="G30" s="9">
        <v>1624041.04</v>
      </c>
      <c r="H30" s="10">
        <v>159041.04</v>
      </c>
      <c r="I30" s="10">
        <v>110.85604368600683</v>
      </c>
    </row>
    <row r="31" spans="1:9" ht="24" customHeight="1">
      <c r="A31" s="6"/>
      <c r="B31" s="29" t="s">
        <v>187</v>
      </c>
      <c r="C31" s="29" t="s">
        <v>269</v>
      </c>
      <c r="D31" s="30" t="s">
        <v>270</v>
      </c>
      <c r="E31" s="9">
        <v>0</v>
      </c>
      <c r="F31" s="9">
        <v>60778</v>
      </c>
      <c r="G31" s="9">
        <v>60777.5</v>
      </c>
      <c r="H31" s="10">
        <v>-0.5</v>
      </c>
      <c r="I31" s="10">
        <v>99.99917733390372</v>
      </c>
    </row>
    <row r="32" spans="1:9" ht="17.25" customHeight="1">
      <c r="A32" s="6"/>
      <c r="B32" s="29" t="s">
        <v>187</v>
      </c>
      <c r="C32" s="29" t="s">
        <v>250</v>
      </c>
      <c r="D32" s="30" t="s">
        <v>251</v>
      </c>
      <c r="E32" s="9">
        <v>0</v>
      </c>
      <c r="F32" s="9">
        <v>18017</v>
      </c>
      <c r="G32" s="9">
        <v>17201.1</v>
      </c>
      <c r="H32" s="10">
        <v>-815.9000000000015</v>
      </c>
      <c r="I32" s="10">
        <v>95.4714991397014</v>
      </c>
    </row>
    <row r="33" spans="1:9" ht="15.75" customHeight="1">
      <c r="A33" s="6"/>
      <c r="B33" s="29" t="s">
        <v>187</v>
      </c>
      <c r="C33" s="29" t="s">
        <v>128</v>
      </c>
      <c r="D33" s="30" t="s">
        <v>203</v>
      </c>
      <c r="E33" s="9">
        <v>120000</v>
      </c>
      <c r="F33" s="9">
        <v>100000</v>
      </c>
      <c r="G33" s="9">
        <v>94596.87</v>
      </c>
      <c r="H33" s="10">
        <v>-5403.13</v>
      </c>
      <c r="I33" s="10">
        <v>94.59687</v>
      </c>
    </row>
    <row r="34" spans="1:9" ht="21" customHeight="1">
      <c r="A34" s="6"/>
      <c r="B34" s="29" t="s">
        <v>187</v>
      </c>
      <c r="C34" s="29" t="s">
        <v>129</v>
      </c>
      <c r="D34" s="30" t="s">
        <v>204</v>
      </c>
      <c r="E34" s="9">
        <v>8000000</v>
      </c>
      <c r="F34" s="9">
        <v>10500000</v>
      </c>
      <c r="G34" s="9">
        <v>10746201.11</v>
      </c>
      <c r="H34" s="10">
        <v>246201.1099999994</v>
      </c>
      <c r="I34" s="10">
        <v>102.34477247619047</v>
      </c>
    </row>
    <row r="35" spans="1:9" ht="63.75" customHeight="1">
      <c r="A35" s="6"/>
      <c r="B35" s="29" t="s">
        <v>187</v>
      </c>
      <c r="C35" s="29" t="s">
        <v>130</v>
      </c>
      <c r="D35" s="30" t="s">
        <v>205</v>
      </c>
      <c r="E35" s="9">
        <v>6000000</v>
      </c>
      <c r="F35" s="9">
        <v>8030000</v>
      </c>
      <c r="G35" s="9">
        <v>8169565.41</v>
      </c>
      <c r="H35" s="10">
        <v>139565.41</v>
      </c>
      <c r="I35" s="10">
        <v>101.73804993773349</v>
      </c>
    </row>
    <row r="36" spans="1:9" ht="23.25" customHeight="1">
      <c r="A36" s="6"/>
      <c r="B36" s="29" t="s">
        <v>187</v>
      </c>
      <c r="C36" s="29" t="s">
        <v>131</v>
      </c>
      <c r="D36" s="30" t="s">
        <v>38</v>
      </c>
      <c r="E36" s="9">
        <v>70000</v>
      </c>
      <c r="F36" s="9">
        <v>59040</v>
      </c>
      <c r="G36" s="9">
        <v>59040</v>
      </c>
      <c r="H36" s="10">
        <v>0</v>
      </c>
      <c r="I36" s="10">
        <v>100</v>
      </c>
    </row>
    <row r="37" spans="1:9" ht="67.5" customHeight="1">
      <c r="A37" s="6"/>
      <c r="B37" s="29" t="s">
        <v>187</v>
      </c>
      <c r="C37" s="29" t="s">
        <v>271</v>
      </c>
      <c r="D37" s="30" t="s">
        <v>272</v>
      </c>
      <c r="E37" s="9">
        <v>0</v>
      </c>
      <c r="F37" s="9">
        <v>0</v>
      </c>
      <c r="G37" s="9">
        <v>250.25</v>
      </c>
      <c r="H37" s="10">
        <v>250.25</v>
      </c>
      <c r="I37" s="10">
        <v>0</v>
      </c>
    </row>
    <row r="38" spans="1:9" ht="18.75" customHeight="1">
      <c r="A38" s="6"/>
      <c r="B38" s="29" t="s">
        <v>187</v>
      </c>
      <c r="C38" s="29" t="s">
        <v>132</v>
      </c>
      <c r="D38" s="30" t="s">
        <v>206</v>
      </c>
      <c r="E38" s="9">
        <v>65000</v>
      </c>
      <c r="F38" s="9">
        <v>103000</v>
      </c>
      <c r="G38" s="9">
        <v>84425</v>
      </c>
      <c r="H38" s="10">
        <v>-18575</v>
      </c>
      <c r="I38" s="10">
        <v>81.96601941747574</v>
      </c>
    </row>
    <row r="39" spans="1:9" ht="37.5" customHeight="1">
      <c r="A39" s="6"/>
      <c r="B39" s="29" t="s">
        <v>187</v>
      </c>
      <c r="C39" s="29" t="s">
        <v>133</v>
      </c>
      <c r="D39" s="30" t="s">
        <v>207</v>
      </c>
      <c r="E39" s="9">
        <v>44000</v>
      </c>
      <c r="F39" s="9">
        <v>1323702</v>
      </c>
      <c r="G39" s="9">
        <v>1340898.72</v>
      </c>
      <c r="H39" s="10">
        <v>17196.72</v>
      </c>
      <c r="I39" s="10">
        <v>101.29913832569567</v>
      </c>
    </row>
    <row r="40" spans="1:9" ht="24.75" customHeight="1">
      <c r="A40" s="6"/>
      <c r="B40" s="29" t="s">
        <v>187</v>
      </c>
      <c r="C40" s="29" t="s">
        <v>235</v>
      </c>
      <c r="D40" s="30" t="s">
        <v>236</v>
      </c>
      <c r="E40" s="9">
        <v>0</v>
      </c>
      <c r="F40" s="9">
        <v>9724</v>
      </c>
      <c r="G40" s="9">
        <v>10393.86</v>
      </c>
      <c r="H40" s="10">
        <v>669.8600000000006</v>
      </c>
      <c r="I40" s="10">
        <v>106.8887289181407</v>
      </c>
    </row>
    <row r="41" spans="1:9" ht="49.5" customHeight="1">
      <c r="A41" s="6"/>
      <c r="B41" s="29" t="s">
        <v>187</v>
      </c>
      <c r="C41" s="29" t="s">
        <v>134</v>
      </c>
      <c r="D41" s="30" t="s">
        <v>64</v>
      </c>
      <c r="E41" s="9">
        <v>6000</v>
      </c>
      <c r="F41" s="9">
        <v>23500</v>
      </c>
      <c r="G41" s="9">
        <v>23490</v>
      </c>
      <c r="H41" s="10">
        <v>-10</v>
      </c>
      <c r="I41" s="10">
        <v>99.95744680851064</v>
      </c>
    </row>
    <row r="42" spans="1:9" ht="18" customHeight="1">
      <c r="A42" s="6"/>
      <c r="B42" s="29" t="s">
        <v>187</v>
      </c>
      <c r="C42" s="29" t="s">
        <v>135</v>
      </c>
      <c r="D42" s="30" t="s">
        <v>39</v>
      </c>
      <c r="E42" s="9">
        <v>400000</v>
      </c>
      <c r="F42" s="9">
        <v>476952</v>
      </c>
      <c r="G42" s="9">
        <v>519518.51</v>
      </c>
      <c r="H42" s="10">
        <v>42566.51</v>
      </c>
      <c r="I42" s="10">
        <v>108.92469472819069</v>
      </c>
    </row>
    <row r="43" spans="1:9" ht="33.75" customHeight="1">
      <c r="A43" s="6"/>
      <c r="B43" s="29" t="s">
        <v>187</v>
      </c>
      <c r="C43" s="29" t="s">
        <v>136</v>
      </c>
      <c r="D43" s="30" t="s">
        <v>208</v>
      </c>
      <c r="E43" s="9">
        <v>150000</v>
      </c>
      <c r="F43" s="9">
        <v>397000</v>
      </c>
      <c r="G43" s="9">
        <v>441680</v>
      </c>
      <c r="H43" s="10">
        <v>44680</v>
      </c>
      <c r="I43" s="10">
        <v>111.25440806045339</v>
      </c>
    </row>
    <row r="44" spans="1:9" ht="78" customHeight="1">
      <c r="A44" s="6"/>
      <c r="B44" s="29" t="s">
        <v>187</v>
      </c>
      <c r="C44" s="29" t="s">
        <v>237</v>
      </c>
      <c r="D44" s="30" t="s">
        <v>238</v>
      </c>
      <c r="E44" s="9">
        <v>0</v>
      </c>
      <c r="F44" s="9">
        <v>4030</v>
      </c>
      <c r="G44" s="9">
        <v>4030</v>
      </c>
      <c r="H44" s="10">
        <v>0</v>
      </c>
      <c r="I44" s="10">
        <v>100</v>
      </c>
    </row>
    <row r="45" spans="1:9" ht="46.5" customHeight="1">
      <c r="A45" s="6"/>
      <c r="B45" s="29" t="s">
        <v>187</v>
      </c>
      <c r="C45" s="29" t="s">
        <v>137</v>
      </c>
      <c r="D45" s="30" t="s">
        <v>158</v>
      </c>
      <c r="E45" s="9">
        <v>480000</v>
      </c>
      <c r="F45" s="9">
        <v>530000</v>
      </c>
      <c r="G45" s="9">
        <v>557825.07</v>
      </c>
      <c r="H45" s="10">
        <v>27825.06999999995</v>
      </c>
      <c r="I45" s="10">
        <v>105.25001320754717</v>
      </c>
    </row>
    <row r="46" spans="1:9" ht="44.25" customHeight="1">
      <c r="A46" s="6"/>
      <c r="B46" s="29" t="s">
        <v>187</v>
      </c>
      <c r="C46" s="29" t="s">
        <v>138</v>
      </c>
      <c r="D46" s="30" t="s">
        <v>209</v>
      </c>
      <c r="E46" s="9">
        <v>500</v>
      </c>
      <c r="F46" s="9">
        <v>570</v>
      </c>
      <c r="G46" s="9">
        <v>587.46</v>
      </c>
      <c r="H46" s="10">
        <v>17.46</v>
      </c>
      <c r="I46" s="10">
        <v>103.06315789473686</v>
      </c>
    </row>
    <row r="47" spans="1:9" ht="39" customHeight="1">
      <c r="A47" s="6"/>
      <c r="B47" s="29" t="s">
        <v>187</v>
      </c>
      <c r="C47" s="29" t="s">
        <v>139</v>
      </c>
      <c r="D47" s="30" t="s">
        <v>210</v>
      </c>
      <c r="E47" s="9">
        <v>1200</v>
      </c>
      <c r="F47" s="9">
        <v>1270</v>
      </c>
      <c r="G47" s="9">
        <v>1634.38</v>
      </c>
      <c r="H47" s="10">
        <v>364.38</v>
      </c>
      <c r="I47" s="10">
        <v>128.6913385826772</v>
      </c>
    </row>
    <row r="48" spans="1:9" ht="20.25" customHeight="1">
      <c r="A48" s="6"/>
      <c r="B48" s="29" t="s">
        <v>187</v>
      </c>
      <c r="C48" s="29" t="s">
        <v>140</v>
      </c>
      <c r="D48" s="30" t="s">
        <v>211</v>
      </c>
      <c r="E48" s="9">
        <v>18000</v>
      </c>
      <c r="F48" s="9">
        <v>603000</v>
      </c>
      <c r="G48" s="9">
        <v>606660.39</v>
      </c>
      <c r="H48" s="10">
        <v>3660.390000000014</v>
      </c>
      <c r="I48" s="10">
        <v>100.60702985074627</v>
      </c>
    </row>
    <row r="49" spans="1:9" ht="78" customHeight="1">
      <c r="A49" s="6"/>
      <c r="B49" s="29" t="s">
        <v>187</v>
      </c>
      <c r="C49" s="29" t="s">
        <v>141</v>
      </c>
      <c r="D49" s="30" t="s">
        <v>273</v>
      </c>
      <c r="E49" s="9">
        <v>1000</v>
      </c>
      <c r="F49" s="9">
        <v>37632</v>
      </c>
      <c r="G49" s="9">
        <v>37632.63</v>
      </c>
      <c r="H49" s="10">
        <v>0.6299999999973807</v>
      </c>
      <c r="I49" s="10">
        <v>100.00167410714285</v>
      </c>
    </row>
    <row r="50" spans="1:9" ht="78.75" customHeight="1">
      <c r="A50" s="6"/>
      <c r="B50" s="29" t="s">
        <v>187</v>
      </c>
      <c r="C50" s="29" t="s">
        <v>142</v>
      </c>
      <c r="D50" s="30" t="s">
        <v>212</v>
      </c>
      <c r="E50" s="9">
        <v>1000</v>
      </c>
      <c r="F50" s="9">
        <v>4900</v>
      </c>
      <c r="G50" s="9">
        <v>5500</v>
      </c>
      <c r="H50" s="10">
        <v>600</v>
      </c>
      <c r="I50" s="10">
        <v>112.24489795918366</v>
      </c>
    </row>
    <row r="51" spans="1:9" ht="22.5" customHeight="1">
      <c r="A51" s="6"/>
      <c r="B51" s="29" t="s">
        <v>187</v>
      </c>
      <c r="C51" s="29" t="s">
        <v>143</v>
      </c>
      <c r="D51" s="30" t="s">
        <v>213</v>
      </c>
      <c r="E51" s="9">
        <v>44215200</v>
      </c>
      <c r="F51" s="9">
        <v>44215200</v>
      </c>
      <c r="G51" s="9">
        <v>44215200</v>
      </c>
      <c r="H51" s="10">
        <v>0</v>
      </c>
      <c r="I51" s="10">
        <v>100</v>
      </c>
    </row>
    <row r="52" spans="1:9" ht="89.25">
      <c r="A52" s="6"/>
      <c r="B52" s="29" t="s">
        <v>187</v>
      </c>
      <c r="C52" s="29" t="s">
        <v>214</v>
      </c>
      <c r="D52" s="30" t="s">
        <v>239</v>
      </c>
      <c r="E52" s="9">
        <v>0</v>
      </c>
      <c r="F52" s="9">
        <v>1998500</v>
      </c>
      <c r="G52" s="9">
        <v>1998500</v>
      </c>
      <c r="H52" s="10">
        <v>0</v>
      </c>
      <c r="I52" s="10">
        <v>100</v>
      </c>
    </row>
    <row r="53" spans="1:9" ht="25.5">
      <c r="A53" s="6"/>
      <c r="B53" s="29" t="s">
        <v>187</v>
      </c>
      <c r="C53" s="29" t="s">
        <v>144</v>
      </c>
      <c r="D53" s="30" t="s">
        <v>215</v>
      </c>
      <c r="E53" s="9">
        <v>58671300</v>
      </c>
      <c r="F53" s="9">
        <v>58671300</v>
      </c>
      <c r="G53" s="9">
        <v>58671300</v>
      </c>
      <c r="H53" s="10">
        <v>0</v>
      </c>
      <c r="I53" s="10">
        <v>100</v>
      </c>
    </row>
    <row r="54" spans="1:9" ht="63.75">
      <c r="A54" s="6"/>
      <c r="B54" s="29" t="s">
        <v>187</v>
      </c>
      <c r="C54" s="29" t="s">
        <v>145</v>
      </c>
      <c r="D54" s="30" t="s">
        <v>58</v>
      </c>
      <c r="E54" s="9">
        <v>1599594</v>
      </c>
      <c r="F54" s="9">
        <v>1599594</v>
      </c>
      <c r="G54" s="9">
        <v>1599594</v>
      </c>
      <c r="H54" s="10">
        <v>0</v>
      </c>
      <c r="I54" s="10">
        <v>100</v>
      </c>
    </row>
    <row r="55" spans="1:9" ht="38.25">
      <c r="A55" s="6"/>
      <c r="B55" s="29" t="s">
        <v>187</v>
      </c>
      <c r="C55" s="29" t="s">
        <v>146</v>
      </c>
      <c r="D55" s="30" t="s">
        <v>65</v>
      </c>
      <c r="E55" s="9">
        <v>1324300</v>
      </c>
      <c r="F55" s="9">
        <v>1324300</v>
      </c>
      <c r="G55" s="9">
        <v>1324300</v>
      </c>
      <c r="H55" s="10">
        <v>0</v>
      </c>
      <c r="I55" s="10">
        <v>100</v>
      </c>
    </row>
    <row r="56" spans="1:9" s="12" customFormat="1" ht="51">
      <c r="A56" s="17"/>
      <c r="B56" s="29" t="s">
        <v>187</v>
      </c>
      <c r="C56" s="29" t="s">
        <v>147</v>
      </c>
      <c r="D56" s="30" t="s">
        <v>63</v>
      </c>
      <c r="E56" s="9">
        <v>0</v>
      </c>
      <c r="F56" s="9">
        <v>168454</v>
      </c>
      <c r="G56" s="9">
        <v>168454</v>
      </c>
      <c r="H56" s="10">
        <v>0</v>
      </c>
      <c r="I56" s="10">
        <v>100</v>
      </c>
    </row>
    <row r="57" spans="2:9" ht="63.75">
      <c r="B57" s="29" t="s">
        <v>187</v>
      </c>
      <c r="C57" s="29" t="s">
        <v>252</v>
      </c>
      <c r="D57" s="30" t="s">
        <v>253</v>
      </c>
      <c r="E57" s="9">
        <v>0</v>
      </c>
      <c r="F57" s="9">
        <v>115239</v>
      </c>
      <c r="G57" s="9">
        <v>58200.65</v>
      </c>
      <c r="H57" s="10">
        <v>-57038.35</v>
      </c>
      <c r="I57" s="10">
        <v>50.50429975962999</v>
      </c>
    </row>
    <row r="58" spans="1:9" ht="12.75">
      <c r="A58" s="6"/>
      <c r="B58" s="29"/>
      <c r="C58" s="29" t="s">
        <v>24</v>
      </c>
      <c r="D58" s="30" t="s">
        <v>148</v>
      </c>
      <c r="E58" s="9">
        <v>97299800</v>
      </c>
      <c r="F58" s="9">
        <v>120130503</v>
      </c>
      <c r="G58" s="9">
        <v>123030894.91</v>
      </c>
      <c r="H58" s="10">
        <v>2900391.91</v>
      </c>
      <c r="I58" s="10">
        <v>102.41436757323825</v>
      </c>
    </row>
    <row r="59" spans="1:9" ht="12.75">
      <c r="A59" s="6"/>
      <c r="B59" s="29"/>
      <c r="C59" s="29" t="s">
        <v>24</v>
      </c>
      <c r="D59" s="30" t="s">
        <v>25</v>
      </c>
      <c r="E59" s="9">
        <v>203110194</v>
      </c>
      <c r="F59" s="9">
        <v>228223090</v>
      </c>
      <c r="G59" s="9">
        <v>231066443.56</v>
      </c>
      <c r="H59" s="10">
        <v>2843353.56</v>
      </c>
      <c r="I59" s="10">
        <v>101.2458658587087</v>
      </c>
    </row>
    <row r="60" spans="1:9" ht="12.75">
      <c r="A60" s="6"/>
      <c r="B60" s="35"/>
      <c r="C60" s="35"/>
      <c r="D60" s="36"/>
      <c r="E60" s="37"/>
      <c r="F60" s="37"/>
      <c r="G60" s="37"/>
      <c r="H60" s="38"/>
      <c r="I60" s="38"/>
    </row>
    <row r="61" spans="1:9" ht="12.75">
      <c r="A61" s="6"/>
      <c r="B61" s="35"/>
      <c r="C61" s="35"/>
      <c r="D61" s="36"/>
      <c r="E61" s="37"/>
      <c r="F61" s="37"/>
      <c r="G61" s="37"/>
      <c r="H61" s="38"/>
      <c r="I61" s="38"/>
    </row>
    <row r="62" spans="1:5" ht="18.75">
      <c r="A62" s="6"/>
      <c r="B62" s="25" t="s">
        <v>167</v>
      </c>
      <c r="C62" s="26"/>
      <c r="D62" s="12"/>
      <c r="E62" s="25" t="s">
        <v>168</v>
      </c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</sheetData>
  <sheetProtection/>
  <mergeCells count="4">
    <mergeCell ref="A8:A9"/>
    <mergeCell ref="B4:H4"/>
    <mergeCell ref="B5:H5"/>
    <mergeCell ref="B6:H6"/>
  </mergeCells>
  <printOptions/>
  <pageMargins left="0.32" right="0.21" top="0.24" bottom="0.25" header="0.21" footer="0.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zoomScalePageLayoutView="0" workbookViewId="0" topLeftCell="A49">
      <selection activeCell="A60" sqref="A60:F6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="13" customFormat="1" ht="18.75">
      <c r="D1" s="13" t="s">
        <v>156</v>
      </c>
    </row>
    <row r="2" s="13" customFormat="1" ht="18.75">
      <c r="D2" s="13" t="s">
        <v>157</v>
      </c>
    </row>
    <row r="3" s="13" customFormat="1" ht="18.75">
      <c r="D3" s="13" t="s">
        <v>263</v>
      </c>
    </row>
    <row r="4" spans="2:8" s="13" customFormat="1" ht="18.75">
      <c r="B4" s="44" t="s">
        <v>27</v>
      </c>
      <c r="C4" s="44"/>
      <c r="D4" s="44"/>
      <c r="E4" s="44"/>
      <c r="F4" s="44"/>
      <c r="G4" s="44"/>
      <c r="H4" s="44"/>
    </row>
    <row r="5" spans="2:11" s="13" customFormat="1" ht="18.75">
      <c r="B5" s="44" t="s">
        <v>262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s="13" customFormat="1" ht="18.7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s="13" customFormat="1" ht="18.75">
      <c r="A7" s="11" t="s">
        <v>57</v>
      </c>
      <c r="B7" s="15"/>
      <c r="C7" s="15"/>
      <c r="F7" s="14" t="s">
        <v>1</v>
      </c>
      <c r="K7" s="14" t="s">
        <v>1</v>
      </c>
    </row>
    <row r="8" spans="1:15" s="1" customFormat="1" ht="63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1">
        <v>1</v>
      </c>
      <c r="B9" s="21">
        <v>2</v>
      </c>
      <c r="C9" s="21">
        <v>3</v>
      </c>
      <c r="D9" s="21">
        <v>4</v>
      </c>
      <c r="E9" s="21">
        <v>6</v>
      </c>
      <c r="F9" s="21">
        <v>8</v>
      </c>
      <c r="G9" s="3">
        <v>0</v>
      </c>
      <c r="H9" s="3">
        <v>2294323.48</v>
      </c>
      <c r="I9" s="3">
        <v>0</v>
      </c>
      <c r="J9" s="3">
        <f aca="true" t="shared" si="0" ref="J9:J42">E9-F9</f>
        <v>-2</v>
      </c>
      <c r="K9" s="3">
        <f aca="true" t="shared" si="1" ref="K9:K42">D9-F9</f>
        <v>-4</v>
      </c>
      <c r="L9" s="3">
        <f aca="true" t="shared" si="2" ref="L9:L42">IF(E9=0,0,(F9/E9)*100)</f>
        <v>133.33333333333331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22" t="s">
        <v>17</v>
      </c>
      <c r="B10" s="23" t="s">
        <v>18</v>
      </c>
      <c r="C10" s="24">
        <v>58103341</v>
      </c>
      <c r="D10" s="24">
        <v>71739482</v>
      </c>
      <c r="E10" s="24">
        <v>68392834.82000001</v>
      </c>
      <c r="F10" s="24">
        <v>68392834.82000001</v>
      </c>
      <c r="G10" s="4">
        <v>0</v>
      </c>
      <c r="H10" s="4">
        <v>1462583.91</v>
      </c>
      <c r="I10" s="4">
        <v>0</v>
      </c>
      <c r="J10" s="4">
        <f t="shared" si="0"/>
        <v>0</v>
      </c>
      <c r="K10" s="4">
        <f t="shared" si="1"/>
        <v>3346647.1799999923</v>
      </c>
      <c r="L10" s="4">
        <f t="shared" si="2"/>
        <v>100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1">
      <c r="A11" s="22" t="s">
        <v>69</v>
      </c>
      <c r="B11" s="23" t="s">
        <v>19</v>
      </c>
      <c r="C11" s="24">
        <v>25551175</v>
      </c>
      <c r="D11" s="24">
        <v>26519575</v>
      </c>
      <c r="E11" s="24">
        <v>25689444.62</v>
      </c>
      <c r="F11" s="24">
        <v>25689444.62</v>
      </c>
      <c r="G11" s="4">
        <v>0</v>
      </c>
      <c r="H11" s="4">
        <v>46329.38</v>
      </c>
      <c r="I11" s="4">
        <v>0</v>
      </c>
      <c r="J11" s="4">
        <f t="shared" si="0"/>
        <v>0</v>
      </c>
      <c r="K11" s="4">
        <f t="shared" si="1"/>
        <v>830130.379999999</v>
      </c>
      <c r="L11" s="4">
        <f t="shared" si="2"/>
        <v>100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2" t="s">
        <v>70</v>
      </c>
      <c r="B12" s="23" t="s">
        <v>40</v>
      </c>
      <c r="C12" s="24">
        <v>515000</v>
      </c>
      <c r="D12" s="24">
        <v>395000</v>
      </c>
      <c r="E12" s="24">
        <v>346732.54</v>
      </c>
      <c r="F12" s="24">
        <v>346732.54</v>
      </c>
      <c r="G12" s="4">
        <v>0</v>
      </c>
      <c r="H12" s="4">
        <v>112189.48</v>
      </c>
      <c r="I12" s="4">
        <v>0</v>
      </c>
      <c r="J12" s="4">
        <f t="shared" si="0"/>
        <v>0</v>
      </c>
      <c r="K12" s="4">
        <f t="shared" si="1"/>
        <v>48267.46000000002</v>
      </c>
      <c r="L12" s="4">
        <f t="shared" si="2"/>
        <v>100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5.5">
      <c r="A13" s="22" t="s">
        <v>71</v>
      </c>
      <c r="B13" s="23" t="s">
        <v>72</v>
      </c>
      <c r="C13" s="24">
        <v>6183490</v>
      </c>
      <c r="D13" s="24">
        <v>6060240</v>
      </c>
      <c r="E13" s="24">
        <v>4125080.29</v>
      </c>
      <c r="F13" s="24">
        <v>4125080.29</v>
      </c>
      <c r="G13" s="4">
        <v>0</v>
      </c>
      <c r="H13" s="4">
        <v>51577.53</v>
      </c>
      <c r="I13" s="4">
        <v>0</v>
      </c>
      <c r="J13" s="4">
        <f t="shared" si="0"/>
        <v>0</v>
      </c>
      <c r="K13" s="4">
        <f t="shared" si="1"/>
        <v>1935159.71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8.25">
      <c r="A14" s="22" t="s">
        <v>73</v>
      </c>
      <c r="B14" s="23" t="s">
        <v>41</v>
      </c>
      <c r="C14" s="24">
        <v>2097348</v>
      </c>
      <c r="D14" s="24">
        <v>2291148</v>
      </c>
      <c r="E14" s="24">
        <v>2170999.23</v>
      </c>
      <c r="F14" s="24">
        <v>2170999.23</v>
      </c>
      <c r="G14" s="4">
        <v>0</v>
      </c>
      <c r="H14" s="4">
        <v>0</v>
      </c>
      <c r="I14" s="4">
        <v>0</v>
      </c>
      <c r="J14" s="4">
        <f t="shared" si="0"/>
        <v>0</v>
      </c>
      <c r="K14" s="4">
        <f t="shared" si="1"/>
        <v>120148.77000000002</v>
      </c>
      <c r="L14" s="4">
        <f t="shared" si="2"/>
        <v>100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12.75">
      <c r="A15" s="22" t="s">
        <v>169</v>
      </c>
      <c r="B15" s="23" t="s">
        <v>170</v>
      </c>
      <c r="C15" s="24">
        <v>319300</v>
      </c>
      <c r="D15" s="24">
        <v>439300</v>
      </c>
      <c r="E15" s="24">
        <v>439300</v>
      </c>
      <c r="F15" s="24">
        <v>439300</v>
      </c>
      <c r="G15" s="4">
        <v>0</v>
      </c>
      <c r="H15" s="4">
        <v>236164.87</v>
      </c>
      <c r="I15" s="4">
        <v>0</v>
      </c>
      <c r="J15" s="4">
        <f t="shared" si="0"/>
        <v>0</v>
      </c>
      <c r="K15" s="4">
        <f t="shared" si="1"/>
        <v>0</v>
      </c>
      <c r="L15" s="4">
        <f t="shared" si="2"/>
        <v>100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25.5">
      <c r="A16" s="22" t="s">
        <v>171</v>
      </c>
      <c r="B16" s="23" t="s">
        <v>172</v>
      </c>
      <c r="C16" s="24">
        <v>3000</v>
      </c>
      <c r="D16" s="24">
        <v>3000</v>
      </c>
      <c r="E16" s="24">
        <v>0</v>
      </c>
      <c r="F16" s="24"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3000</v>
      </c>
      <c r="L16" s="4">
        <f t="shared" si="2"/>
        <v>0</v>
      </c>
      <c r="M16" s="4" t="e">
        <f>D16-#REF!</f>
        <v>#REF!</v>
      </c>
      <c r="N16" s="4" t="e">
        <f>E16-#REF!</f>
        <v>#REF!</v>
      </c>
      <c r="O16" s="4">
        <f>IF(E16=0,0,(#REF!/E16)*100)</f>
        <v>0</v>
      </c>
    </row>
    <row r="17" spans="1:15" ht="38.25">
      <c r="A17" s="22" t="s">
        <v>74</v>
      </c>
      <c r="B17" s="23" t="s">
        <v>42</v>
      </c>
      <c r="C17" s="24">
        <v>50000</v>
      </c>
      <c r="D17" s="24">
        <v>90000</v>
      </c>
      <c r="E17" s="24">
        <v>75517.69</v>
      </c>
      <c r="F17" s="24">
        <v>75517.69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14482.309999999998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51">
      <c r="A18" s="22" t="s">
        <v>75</v>
      </c>
      <c r="B18" s="23" t="s">
        <v>20</v>
      </c>
      <c r="C18" s="24">
        <v>10938592</v>
      </c>
      <c r="D18" s="24">
        <v>10598792</v>
      </c>
      <c r="E18" s="24">
        <v>10585521.380000003</v>
      </c>
      <c r="F18" s="24">
        <v>10585521.380000003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13270.619999997318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63.75">
      <c r="A19" s="22" t="s">
        <v>221</v>
      </c>
      <c r="B19" s="23" t="s">
        <v>222</v>
      </c>
      <c r="C19" s="24">
        <v>0</v>
      </c>
      <c r="D19" s="24">
        <v>330000</v>
      </c>
      <c r="E19" s="24">
        <v>328002.73</v>
      </c>
      <c r="F19" s="24">
        <v>328002.73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1997.2700000000186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38.25">
      <c r="A20" s="22" t="s">
        <v>244</v>
      </c>
      <c r="B20" s="23" t="s">
        <v>245</v>
      </c>
      <c r="C20" s="24">
        <v>0</v>
      </c>
      <c r="D20" s="24">
        <v>20000</v>
      </c>
      <c r="E20" s="24">
        <v>19994</v>
      </c>
      <c r="F20" s="24">
        <v>19994</v>
      </c>
      <c r="G20" s="4">
        <v>0</v>
      </c>
      <c r="H20" s="4">
        <v>8000</v>
      </c>
      <c r="I20" s="4">
        <v>0</v>
      </c>
      <c r="J20" s="4">
        <f t="shared" si="0"/>
        <v>0</v>
      </c>
      <c r="K20" s="4">
        <f t="shared" si="1"/>
        <v>6</v>
      </c>
      <c r="L20" s="4">
        <f t="shared" si="2"/>
        <v>100</v>
      </c>
      <c r="M20" s="4" t="e">
        <f>D20-#REF!</f>
        <v>#REF!</v>
      </c>
      <c r="N20" s="4" t="e">
        <f>E20-#REF!</f>
        <v>#REF!</v>
      </c>
      <c r="O20" s="4" t="e">
        <f>IF(E20=0,0,(#REF!/E20)*100)</f>
        <v>#REF!</v>
      </c>
    </row>
    <row r="21" spans="1:15" ht="12.75">
      <c r="A21" s="22" t="s">
        <v>254</v>
      </c>
      <c r="B21" s="23" t="s">
        <v>255</v>
      </c>
      <c r="C21" s="24">
        <v>0</v>
      </c>
      <c r="D21" s="24">
        <v>49044</v>
      </c>
      <c r="E21" s="24">
        <v>42676.45</v>
      </c>
      <c r="F21" s="24">
        <v>42676.45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6367.550000000003</v>
      </c>
      <c r="L21" s="4">
        <f t="shared" si="2"/>
        <v>100</v>
      </c>
      <c r="M21" s="4" t="e">
        <f>D21-#REF!</f>
        <v>#REF!</v>
      </c>
      <c r="N21" s="4" t="e">
        <f>E21-#REF!</f>
        <v>#REF!</v>
      </c>
      <c r="O21" s="4" t="e">
        <f>IF(E21=0,0,(#REF!/E21)*100)</f>
        <v>#REF!</v>
      </c>
    </row>
    <row r="22" spans="1:15" ht="25.5">
      <c r="A22" s="22" t="s">
        <v>76</v>
      </c>
      <c r="B22" s="23" t="s">
        <v>43</v>
      </c>
      <c r="C22" s="24">
        <v>1099500</v>
      </c>
      <c r="D22" s="24">
        <v>2763590</v>
      </c>
      <c r="E22" s="24">
        <v>2577578.2</v>
      </c>
      <c r="F22" s="24">
        <v>2577578.2</v>
      </c>
      <c r="G22" s="4">
        <v>0</v>
      </c>
      <c r="H22" s="4">
        <v>1581.01</v>
      </c>
      <c r="I22" s="4">
        <v>0</v>
      </c>
      <c r="J22" s="4">
        <f t="shared" si="0"/>
        <v>0</v>
      </c>
      <c r="K22" s="4">
        <f t="shared" si="1"/>
        <v>186011.7999999998</v>
      </c>
      <c r="L22" s="4">
        <f t="shared" si="2"/>
        <v>100</v>
      </c>
      <c r="M22" s="4" t="e">
        <f>D22-#REF!</f>
        <v>#REF!</v>
      </c>
      <c r="N22" s="4" t="e">
        <f>E22-#REF!</f>
        <v>#REF!</v>
      </c>
      <c r="O22" s="4" t="e">
        <f>IF(E22=0,0,(#REF!/E22)*100)</f>
        <v>#REF!</v>
      </c>
    </row>
    <row r="23" spans="1:15" ht="25.5">
      <c r="A23" s="22" t="s">
        <v>77</v>
      </c>
      <c r="B23" s="23" t="s">
        <v>44</v>
      </c>
      <c r="C23" s="24">
        <v>1800000</v>
      </c>
      <c r="D23" s="24">
        <v>2528143</v>
      </c>
      <c r="E23" s="24">
        <v>2528142.56</v>
      </c>
      <c r="F23" s="24">
        <v>2528142.56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0.43999999994412065</v>
      </c>
      <c r="L23" s="4">
        <f t="shared" si="2"/>
        <v>100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2" t="s">
        <v>78</v>
      </c>
      <c r="B24" s="23" t="s">
        <v>45</v>
      </c>
      <c r="C24" s="24">
        <v>5240000</v>
      </c>
      <c r="D24" s="24">
        <v>10473777</v>
      </c>
      <c r="E24" s="24">
        <v>10443052</v>
      </c>
      <c r="F24" s="24">
        <v>10443052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30725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12.75">
      <c r="A25" s="22" t="s">
        <v>159</v>
      </c>
      <c r="B25" s="23" t="s">
        <v>160</v>
      </c>
      <c r="C25" s="24">
        <v>0</v>
      </c>
      <c r="D25" s="24">
        <v>356144</v>
      </c>
      <c r="E25" s="24">
        <v>289443.75</v>
      </c>
      <c r="F25" s="24">
        <v>289443.75</v>
      </c>
      <c r="G25" s="4">
        <v>0</v>
      </c>
      <c r="H25" s="4">
        <v>0</v>
      </c>
      <c r="I25" s="4">
        <v>0</v>
      </c>
      <c r="J25" s="4">
        <f t="shared" si="0"/>
        <v>0</v>
      </c>
      <c r="K25" s="4">
        <f t="shared" si="1"/>
        <v>66700.25</v>
      </c>
      <c r="L25" s="4">
        <f t="shared" si="2"/>
        <v>100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5.5">
      <c r="A26" s="22" t="s">
        <v>161</v>
      </c>
      <c r="B26" s="23" t="s">
        <v>162</v>
      </c>
      <c r="C26" s="24">
        <v>10000</v>
      </c>
      <c r="D26" s="24">
        <v>0</v>
      </c>
      <c r="E26" s="24">
        <v>0</v>
      </c>
      <c r="F26" s="24">
        <v>0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0</v>
      </c>
      <c r="L26" s="3">
        <f t="shared" si="2"/>
        <v>0</v>
      </c>
      <c r="M26" s="3" t="e">
        <f>D26-#REF!</f>
        <v>#REF!</v>
      </c>
      <c r="N26" s="3" t="e">
        <f>E26-#REF!</f>
        <v>#REF!</v>
      </c>
      <c r="O26" s="3">
        <f>IF(E26=0,0,(#REF!/E26)*100)</f>
        <v>0</v>
      </c>
    </row>
    <row r="27" spans="1:15" ht="38.25">
      <c r="A27" s="22" t="s">
        <v>79</v>
      </c>
      <c r="B27" s="23" t="s">
        <v>46</v>
      </c>
      <c r="C27" s="24">
        <v>2000000</v>
      </c>
      <c r="D27" s="24">
        <v>6206353</v>
      </c>
      <c r="E27" s="24">
        <v>6206353</v>
      </c>
      <c r="F27" s="24">
        <v>6206353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0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5.5">
      <c r="A28" s="22" t="s">
        <v>173</v>
      </c>
      <c r="B28" s="23" t="s">
        <v>174</v>
      </c>
      <c r="C28" s="24">
        <v>0</v>
      </c>
      <c r="D28" s="24">
        <v>26000</v>
      </c>
      <c r="E28" s="24">
        <v>26000</v>
      </c>
      <c r="F28" s="24">
        <v>26000</v>
      </c>
      <c r="G28" s="4">
        <v>0</v>
      </c>
      <c r="H28" s="4">
        <v>993051.7</v>
      </c>
      <c r="I28" s="4">
        <v>0</v>
      </c>
      <c r="J28" s="4">
        <f t="shared" si="0"/>
        <v>0</v>
      </c>
      <c r="K28" s="4">
        <f t="shared" si="1"/>
        <v>0</v>
      </c>
      <c r="L28" s="4">
        <f t="shared" si="2"/>
        <v>100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12.75">
      <c r="A29" s="22" t="s">
        <v>256</v>
      </c>
      <c r="B29" s="23" t="s">
        <v>257</v>
      </c>
      <c r="C29" s="24">
        <v>0</v>
      </c>
      <c r="D29" s="24">
        <v>99000</v>
      </c>
      <c r="E29" s="24">
        <v>98822.04</v>
      </c>
      <c r="F29" s="24">
        <v>98822.04</v>
      </c>
      <c r="G29" s="4">
        <v>0</v>
      </c>
      <c r="H29" s="4">
        <v>51201.25</v>
      </c>
      <c r="I29" s="4">
        <v>0</v>
      </c>
      <c r="J29" s="4">
        <f t="shared" si="0"/>
        <v>0</v>
      </c>
      <c r="K29" s="4">
        <f t="shared" si="1"/>
        <v>177.9600000000064</v>
      </c>
      <c r="L29" s="4">
        <f t="shared" si="2"/>
        <v>100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5.5">
      <c r="A30" s="22" t="s">
        <v>175</v>
      </c>
      <c r="B30" s="23" t="s">
        <v>176</v>
      </c>
      <c r="C30" s="24">
        <v>0</v>
      </c>
      <c r="D30" s="24">
        <v>72440</v>
      </c>
      <c r="E30" s="24">
        <v>71840</v>
      </c>
      <c r="F30" s="24">
        <v>71840</v>
      </c>
      <c r="G30" s="4">
        <v>0</v>
      </c>
      <c r="H30" s="4">
        <v>43747.12</v>
      </c>
      <c r="I30" s="4">
        <v>0</v>
      </c>
      <c r="J30" s="4">
        <f t="shared" si="0"/>
        <v>0</v>
      </c>
      <c r="K30" s="4">
        <f t="shared" si="1"/>
        <v>600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25.5">
      <c r="A31" s="22" t="s">
        <v>80</v>
      </c>
      <c r="B31" s="23" t="s">
        <v>177</v>
      </c>
      <c r="C31" s="24">
        <v>2295936</v>
      </c>
      <c r="D31" s="24">
        <v>2417936</v>
      </c>
      <c r="E31" s="24">
        <v>2328334.34</v>
      </c>
      <c r="F31" s="24">
        <v>2328334.34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89601.66000000015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25.5">
      <c r="A32" s="22" t="s">
        <v>47</v>
      </c>
      <c r="B32" s="23" t="s">
        <v>81</v>
      </c>
      <c r="C32" s="24">
        <v>125205313</v>
      </c>
      <c r="D32" s="24">
        <v>131069326</v>
      </c>
      <c r="E32" s="24">
        <v>124684989.75999999</v>
      </c>
      <c r="F32" s="24">
        <v>124684989.75999999</v>
      </c>
      <c r="G32" s="4">
        <v>0</v>
      </c>
      <c r="H32" s="4">
        <v>103907.79</v>
      </c>
      <c r="I32" s="4">
        <v>0</v>
      </c>
      <c r="J32" s="4">
        <f t="shared" si="0"/>
        <v>0</v>
      </c>
      <c r="K32" s="4">
        <f t="shared" si="1"/>
        <v>6384336.24000001</v>
      </c>
      <c r="L32" s="4">
        <f t="shared" si="2"/>
        <v>100</v>
      </c>
      <c r="M32" s="4" t="e">
        <f>D32-#REF!</f>
        <v>#REF!</v>
      </c>
      <c r="N32" s="4" t="e">
        <f>E32-#REF!</f>
        <v>#REF!</v>
      </c>
      <c r="O32" s="4" t="e">
        <f>IF(E32=0,0,(#REF!/E32)*100)</f>
        <v>#REF!</v>
      </c>
    </row>
    <row r="33" spans="1:15" ht="25.5">
      <c r="A33" s="22" t="s">
        <v>82</v>
      </c>
      <c r="B33" s="23" t="s">
        <v>83</v>
      </c>
      <c r="C33" s="24">
        <v>1344253</v>
      </c>
      <c r="D33" s="24">
        <v>1354753</v>
      </c>
      <c r="E33" s="24">
        <v>1349908.92</v>
      </c>
      <c r="F33" s="24">
        <v>1349908.92</v>
      </c>
      <c r="G33" s="4">
        <v>0</v>
      </c>
      <c r="H33" s="4">
        <v>1480</v>
      </c>
      <c r="I33" s="4">
        <v>0</v>
      </c>
      <c r="J33" s="4">
        <f t="shared" si="0"/>
        <v>0</v>
      </c>
      <c r="K33" s="4">
        <f t="shared" si="1"/>
        <v>4844.0800000000745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12.75">
      <c r="A34" s="22" t="s">
        <v>84</v>
      </c>
      <c r="B34" s="23" t="s">
        <v>48</v>
      </c>
      <c r="C34" s="24">
        <v>19296134</v>
      </c>
      <c r="D34" s="24">
        <v>21065694</v>
      </c>
      <c r="E34" s="24">
        <v>20332877.77</v>
      </c>
      <c r="F34" s="24">
        <v>20332877.77</v>
      </c>
      <c r="G34" s="4">
        <v>0</v>
      </c>
      <c r="H34" s="4">
        <v>37730.91</v>
      </c>
      <c r="I34" s="4">
        <v>0</v>
      </c>
      <c r="J34" s="4">
        <f t="shared" si="0"/>
        <v>0</v>
      </c>
      <c r="K34" s="4">
        <f t="shared" si="1"/>
        <v>732816.2300000004</v>
      </c>
      <c r="L34" s="4">
        <f t="shared" si="2"/>
        <v>100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38.25">
      <c r="A35" s="22" t="s">
        <v>85</v>
      </c>
      <c r="B35" s="23" t="s">
        <v>178</v>
      </c>
      <c r="C35" s="24">
        <v>36608422</v>
      </c>
      <c r="D35" s="24">
        <v>39750821</v>
      </c>
      <c r="E35" s="24">
        <v>34972475.56999999</v>
      </c>
      <c r="F35" s="24">
        <v>34972475.56999999</v>
      </c>
      <c r="G35" s="3">
        <v>0</v>
      </c>
      <c r="H35" s="3">
        <v>205235</v>
      </c>
      <c r="I35" s="3">
        <v>0</v>
      </c>
      <c r="J35" s="3">
        <f t="shared" si="0"/>
        <v>0</v>
      </c>
      <c r="K35" s="3">
        <f t="shared" si="1"/>
        <v>4778345.430000007</v>
      </c>
      <c r="L35" s="3">
        <f t="shared" si="2"/>
        <v>100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38.25">
      <c r="A36" s="22" t="s">
        <v>86</v>
      </c>
      <c r="B36" s="23" t="s">
        <v>179</v>
      </c>
      <c r="C36" s="24">
        <v>58671300</v>
      </c>
      <c r="D36" s="24">
        <v>58671300</v>
      </c>
      <c r="E36" s="24">
        <v>58671300</v>
      </c>
      <c r="F36" s="24">
        <v>58671300</v>
      </c>
      <c r="G36" s="4">
        <v>0</v>
      </c>
      <c r="H36" s="4">
        <v>57822.08</v>
      </c>
      <c r="I36" s="4">
        <v>0</v>
      </c>
      <c r="J36" s="4">
        <f t="shared" si="0"/>
        <v>0</v>
      </c>
      <c r="K36" s="4">
        <f t="shared" si="1"/>
        <v>0</v>
      </c>
      <c r="L36" s="4">
        <f t="shared" si="2"/>
        <v>100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5.5">
      <c r="A37" s="22" t="s">
        <v>87</v>
      </c>
      <c r="B37" s="23" t="s">
        <v>67</v>
      </c>
      <c r="C37" s="24">
        <v>2454686</v>
      </c>
      <c r="D37" s="24">
        <v>2409569</v>
      </c>
      <c r="E37" s="24">
        <v>2162012.73</v>
      </c>
      <c r="F37" s="24">
        <v>2162012.73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247556.27000000002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12.75">
      <c r="A38" s="22" t="s">
        <v>88</v>
      </c>
      <c r="B38" s="23" t="s">
        <v>49</v>
      </c>
      <c r="C38" s="24">
        <v>3633840</v>
      </c>
      <c r="D38" s="24">
        <v>3482574</v>
      </c>
      <c r="E38" s="24">
        <v>3442738.88</v>
      </c>
      <c r="F38" s="24">
        <v>3442738.88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39835.12000000011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12.75">
      <c r="A39" s="22" t="s">
        <v>89</v>
      </c>
      <c r="B39" s="23" t="s">
        <v>50</v>
      </c>
      <c r="C39" s="24">
        <v>3620</v>
      </c>
      <c r="D39" s="24">
        <v>554176</v>
      </c>
      <c r="E39" s="24">
        <v>478740.1</v>
      </c>
      <c r="F39" s="24">
        <v>478740.1</v>
      </c>
      <c r="G39" s="4">
        <v>0</v>
      </c>
      <c r="H39" s="4">
        <v>35904.18</v>
      </c>
      <c r="I39" s="4">
        <v>0</v>
      </c>
      <c r="J39" s="4">
        <f t="shared" si="0"/>
        <v>0</v>
      </c>
      <c r="K39" s="4">
        <f t="shared" si="1"/>
        <v>75435.90000000002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25.5">
      <c r="A40" s="22" t="s">
        <v>90</v>
      </c>
      <c r="B40" s="23" t="s">
        <v>91</v>
      </c>
      <c r="C40" s="24">
        <v>55053</v>
      </c>
      <c r="D40" s="24">
        <v>55053</v>
      </c>
      <c r="E40" s="24">
        <v>48565.06</v>
      </c>
      <c r="F40" s="24">
        <v>48565.06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6487.940000000002</v>
      </c>
      <c r="L40" s="4">
        <f t="shared" si="2"/>
        <v>100</v>
      </c>
      <c r="M40" s="4" t="e">
        <f>D40-#REF!</f>
        <v>#REF!</v>
      </c>
      <c r="N40" s="4" t="e">
        <f>E40-#REF!</f>
        <v>#REF!</v>
      </c>
      <c r="O40" s="4" t="e">
        <f>IF(E40=0,0,(#REF!/E40)*100)</f>
        <v>#REF!</v>
      </c>
    </row>
    <row r="41" spans="1:15" ht="25.5">
      <c r="A41" s="22" t="s">
        <v>92</v>
      </c>
      <c r="B41" s="23" t="s">
        <v>93</v>
      </c>
      <c r="C41" s="24">
        <v>1324300</v>
      </c>
      <c r="D41" s="24">
        <v>1324300</v>
      </c>
      <c r="E41" s="24">
        <v>954494.15</v>
      </c>
      <c r="F41" s="24">
        <v>954494.15</v>
      </c>
      <c r="G41" s="3">
        <v>0</v>
      </c>
      <c r="H41" s="3">
        <v>23575.87</v>
      </c>
      <c r="I41" s="3">
        <v>0</v>
      </c>
      <c r="J41" s="3">
        <f t="shared" si="0"/>
        <v>0</v>
      </c>
      <c r="K41" s="3">
        <f t="shared" si="1"/>
        <v>369805.85</v>
      </c>
      <c r="L41" s="3">
        <f t="shared" si="2"/>
        <v>100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25.5">
      <c r="A42" s="22" t="s">
        <v>94</v>
      </c>
      <c r="B42" s="23" t="s">
        <v>95</v>
      </c>
      <c r="C42" s="24">
        <v>373473</v>
      </c>
      <c r="D42" s="24">
        <v>330473</v>
      </c>
      <c r="E42" s="24">
        <v>314745.74</v>
      </c>
      <c r="F42" s="24">
        <v>314745.74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15727.26000000001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38.25">
      <c r="A43" s="22" t="s">
        <v>96</v>
      </c>
      <c r="B43" s="23" t="s">
        <v>97</v>
      </c>
      <c r="C43" s="24">
        <v>0</v>
      </c>
      <c r="D43" s="24">
        <v>168454</v>
      </c>
      <c r="E43" s="24">
        <v>168454</v>
      </c>
      <c r="F43" s="24">
        <v>168454</v>
      </c>
    </row>
    <row r="44" spans="1:6" ht="51">
      <c r="A44" s="22" t="s">
        <v>258</v>
      </c>
      <c r="B44" s="23" t="s">
        <v>259</v>
      </c>
      <c r="C44" s="24">
        <v>0</v>
      </c>
      <c r="D44" s="24">
        <v>115239</v>
      </c>
      <c r="E44" s="24">
        <v>58200.65</v>
      </c>
      <c r="F44" s="24">
        <v>58200.65</v>
      </c>
    </row>
    <row r="45" spans="1:6" ht="51">
      <c r="A45" s="22" t="s">
        <v>260</v>
      </c>
      <c r="B45" s="23" t="s">
        <v>261</v>
      </c>
      <c r="C45" s="24">
        <v>0</v>
      </c>
      <c r="D45" s="24">
        <v>24366</v>
      </c>
      <c r="E45" s="24">
        <v>24366</v>
      </c>
      <c r="F45" s="24">
        <v>24366</v>
      </c>
    </row>
    <row r="46" spans="1:6" ht="51">
      <c r="A46" s="22" t="s">
        <v>223</v>
      </c>
      <c r="B46" s="23" t="s">
        <v>224</v>
      </c>
      <c r="C46" s="24">
        <v>0</v>
      </c>
      <c r="D46" s="24">
        <v>438100</v>
      </c>
      <c r="E46" s="24">
        <v>436100</v>
      </c>
      <c r="F46" s="24">
        <v>436100</v>
      </c>
    </row>
    <row r="47" spans="1:6" ht="25.5">
      <c r="A47" s="22" t="s">
        <v>98</v>
      </c>
      <c r="B47" s="23" t="s">
        <v>22</v>
      </c>
      <c r="C47" s="24">
        <v>1440232</v>
      </c>
      <c r="D47" s="24">
        <v>1324454</v>
      </c>
      <c r="E47" s="24">
        <v>1270010.19</v>
      </c>
      <c r="F47" s="24">
        <v>1270010.19</v>
      </c>
    </row>
    <row r="48" spans="1:6" s="12" customFormat="1" ht="25.5">
      <c r="A48" s="22" t="s">
        <v>21</v>
      </c>
      <c r="B48" s="23" t="s">
        <v>23</v>
      </c>
      <c r="C48" s="24">
        <v>12879059</v>
      </c>
      <c r="D48" s="24">
        <v>12859820</v>
      </c>
      <c r="E48" s="24">
        <v>12736925.46</v>
      </c>
      <c r="F48" s="24">
        <v>12736925.46</v>
      </c>
    </row>
    <row r="49" spans="1:6" ht="25.5">
      <c r="A49" s="22" t="s">
        <v>99</v>
      </c>
      <c r="B49" s="23" t="s">
        <v>83</v>
      </c>
      <c r="C49" s="24">
        <v>754482</v>
      </c>
      <c r="D49" s="24">
        <v>690182</v>
      </c>
      <c r="E49" s="24">
        <v>673476.52</v>
      </c>
      <c r="F49" s="24">
        <v>673476.52</v>
      </c>
    </row>
    <row r="50" spans="1:6" ht="12.75">
      <c r="A50" s="22" t="s">
        <v>100</v>
      </c>
      <c r="B50" s="23" t="s">
        <v>163</v>
      </c>
      <c r="C50" s="24">
        <v>3666390</v>
      </c>
      <c r="D50" s="24">
        <v>3479090</v>
      </c>
      <c r="E50" s="24">
        <v>3476566.33</v>
      </c>
      <c r="F50" s="24">
        <v>3476566.33</v>
      </c>
    </row>
    <row r="51" spans="1:6" ht="12.75">
      <c r="A51" s="22" t="s">
        <v>101</v>
      </c>
      <c r="B51" s="23" t="s">
        <v>51</v>
      </c>
      <c r="C51" s="24">
        <v>2792213</v>
      </c>
      <c r="D51" s="24">
        <v>2953513</v>
      </c>
      <c r="E51" s="24">
        <v>2883457.25</v>
      </c>
      <c r="F51" s="24">
        <v>2883457.25</v>
      </c>
    </row>
    <row r="52" spans="1:6" ht="12.75">
      <c r="A52" s="22" t="s">
        <v>102</v>
      </c>
      <c r="B52" s="23" t="s">
        <v>52</v>
      </c>
      <c r="C52" s="24">
        <v>339765</v>
      </c>
      <c r="D52" s="24">
        <v>351565</v>
      </c>
      <c r="E52" s="24">
        <v>344107.6</v>
      </c>
      <c r="F52" s="24">
        <v>344107.6</v>
      </c>
    </row>
    <row r="53" spans="1:6" ht="25.5">
      <c r="A53" s="22" t="s">
        <v>103</v>
      </c>
      <c r="B53" s="23" t="s">
        <v>53</v>
      </c>
      <c r="C53" s="24">
        <v>4641721</v>
      </c>
      <c r="D53" s="24">
        <v>4690803</v>
      </c>
      <c r="E53" s="24">
        <v>4677496.07</v>
      </c>
      <c r="F53" s="24">
        <v>4677496.07</v>
      </c>
    </row>
    <row r="54" spans="1:6" ht="25.5">
      <c r="A54" s="22" t="s">
        <v>104</v>
      </c>
      <c r="B54" s="23" t="s">
        <v>54</v>
      </c>
      <c r="C54" s="24">
        <v>684488</v>
      </c>
      <c r="D54" s="24">
        <v>694667</v>
      </c>
      <c r="E54" s="24">
        <v>681821.69</v>
      </c>
      <c r="F54" s="24">
        <v>681821.69</v>
      </c>
    </row>
    <row r="55" spans="1:6" ht="12.75">
      <c r="A55" s="22" t="s">
        <v>55</v>
      </c>
      <c r="B55" s="23" t="s">
        <v>164</v>
      </c>
      <c r="C55" s="24">
        <v>2884496</v>
      </c>
      <c r="D55" s="24">
        <v>4825892</v>
      </c>
      <c r="E55" s="24">
        <v>3790130.35</v>
      </c>
      <c r="F55" s="24">
        <v>3790130.35</v>
      </c>
    </row>
    <row r="56" spans="1:6" ht="25.5">
      <c r="A56" s="22" t="s">
        <v>105</v>
      </c>
      <c r="B56" s="23" t="s">
        <v>83</v>
      </c>
      <c r="C56" s="24">
        <v>1911662</v>
      </c>
      <c r="D56" s="24">
        <v>1893939</v>
      </c>
      <c r="E56" s="24">
        <v>1659921.44</v>
      </c>
      <c r="F56" s="24">
        <v>1659921.44</v>
      </c>
    </row>
    <row r="57" spans="1:6" ht="12.75">
      <c r="A57" s="22" t="s">
        <v>106</v>
      </c>
      <c r="B57" s="23" t="s">
        <v>107</v>
      </c>
      <c r="C57" s="24">
        <v>972834</v>
      </c>
      <c r="D57" s="24">
        <v>797988</v>
      </c>
      <c r="E57" s="24">
        <v>0</v>
      </c>
      <c r="F57" s="24">
        <v>0</v>
      </c>
    </row>
    <row r="58" spans="1:6" ht="12.75">
      <c r="A58" s="22" t="s">
        <v>246</v>
      </c>
      <c r="B58" s="23" t="s">
        <v>247</v>
      </c>
      <c r="C58" s="24">
        <v>0</v>
      </c>
      <c r="D58" s="24">
        <v>600000</v>
      </c>
      <c r="E58" s="24">
        <v>600000</v>
      </c>
      <c r="F58" s="24">
        <v>600000</v>
      </c>
    </row>
    <row r="59" spans="1:6" ht="38.25">
      <c r="A59" s="22" t="s">
        <v>165</v>
      </c>
      <c r="B59" s="23" t="s">
        <v>166</v>
      </c>
      <c r="C59" s="24">
        <v>0</v>
      </c>
      <c r="D59" s="24">
        <v>1533965</v>
      </c>
      <c r="E59" s="24">
        <v>1530208.91</v>
      </c>
      <c r="F59" s="24">
        <v>1530208.91</v>
      </c>
    </row>
    <row r="60" spans="1:6" ht="12.75">
      <c r="A60" s="39" t="s">
        <v>24</v>
      </c>
      <c r="B60" s="40" t="s">
        <v>25</v>
      </c>
      <c r="C60" s="41">
        <v>199072209</v>
      </c>
      <c r="D60" s="41">
        <v>220494520</v>
      </c>
      <c r="E60" s="41">
        <v>209604880.38999996</v>
      </c>
      <c r="F60" s="41">
        <v>209604880.38999996</v>
      </c>
    </row>
    <row r="63" spans="1:4" ht="18.75">
      <c r="A63" s="25" t="s">
        <v>167</v>
      </c>
      <c r="B63" s="26"/>
      <c r="C63" s="12"/>
      <c r="D63" s="25" t="s">
        <v>168</v>
      </c>
    </row>
  </sheetData>
  <sheetProtection/>
  <mergeCells count="3">
    <mergeCell ref="A6:K6"/>
    <mergeCell ref="B4:H4"/>
    <mergeCell ref="B5:K5"/>
  </mergeCells>
  <conditionalFormatting sqref="A10:A60">
    <cfRule type="expression" priority="1" dxfId="0" stopIfTrue="1">
      <formula>IV10=1</formula>
    </cfRule>
    <cfRule type="expression" priority="2" dxfId="1" stopIfTrue="1">
      <formula>IV10=2</formula>
    </cfRule>
    <cfRule type="expression" priority="3" dxfId="2" stopIfTrue="1">
      <formula>IV10=3</formula>
    </cfRule>
  </conditionalFormatting>
  <conditionalFormatting sqref="B10:B60">
    <cfRule type="expression" priority="4" dxfId="0" stopIfTrue="1">
      <formula>IV10=1</formula>
    </cfRule>
    <cfRule type="expression" priority="5" dxfId="1" stopIfTrue="1">
      <formula>IV10=2</formula>
    </cfRule>
    <cfRule type="expression" priority="6" dxfId="2" stopIfTrue="1">
      <formula>IV10=3</formula>
    </cfRule>
  </conditionalFormatting>
  <conditionalFormatting sqref="C10:C60">
    <cfRule type="expression" priority="7" dxfId="0" stopIfTrue="1">
      <formula>IV10=1</formula>
    </cfRule>
    <cfRule type="expression" priority="8" dxfId="1" stopIfTrue="1">
      <formula>IV10=2</formula>
    </cfRule>
    <cfRule type="expression" priority="9" dxfId="2" stopIfTrue="1">
      <formula>IV10=3</formula>
    </cfRule>
  </conditionalFormatting>
  <conditionalFormatting sqref="D10:D60">
    <cfRule type="expression" priority="10" dxfId="0" stopIfTrue="1">
      <formula>IV10=1</formula>
    </cfRule>
    <cfRule type="expression" priority="11" dxfId="1" stopIfTrue="1">
      <formula>IV10=2</formula>
    </cfRule>
    <cfRule type="expression" priority="12" dxfId="2" stopIfTrue="1">
      <formula>IV10=3</formula>
    </cfRule>
  </conditionalFormatting>
  <conditionalFormatting sqref="E10:E60">
    <cfRule type="expression" priority="13" dxfId="0" stopIfTrue="1">
      <formula>IV10=1</formula>
    </cfRule>
    <cfRule type="expression" priority="14" dxfId="1" stopIfTrue="1">
      <formula>IV10=2</formula>
    </cfRule>
    <cfRule type="expression" priority="15" dxfId="2" stopIfTrue="1">
      <formula>IV10=3</formula>
    </cfRule>
  </conditionalFormatting>
  <conditionalFormatting sqref="F10:F60">
    <cfRule type="expression" priority="16" dxfId="0" stopIfTrue="1">
      <formula>IV10=1</formula>
    </cfRule>
    <cfRule type="expression" priority="17" dxfId="1" stopIfTrue="1">
      <formula>IV10=2</formula>
    </cfRule>
    <cfRule type="expression" priority="18" dxfId="2" stopIfTrue="1">
      <formula>IV10=3</formula>
    </cfRule>
  </conditionalFormatting>
  <printOptions/>
  <pageMargins left="0.64" right="0.33" top="0.23" bottom="0.19" header="0" footer="0"/>
  <pageSetup fitToHeight="500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B1">
      <selection activeCell="G26" sqref="G26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15.75390625" style="0" customWidth="1"/>
    <col min="4" max="4" width="35.625" style="0" customWidth="1"/>
    <col min="5" max="5" width="12.00390625" style="0" customWidth="1"/>
    <col min="6" max="6" width="14.625" style="0" customWidth="1"/>
    <col min="7" max="7" width="13.125" style="0" customWidth="1"/>
    <col min="8" max="8" width="14.125" style="0" customWidth="1"/>
  </cols>
  <sheetData>
    <row r="1" s="13" customFormat="1" ht="18.75">
      <c r="F1" s="13" t="s">
        <v>156</v>
      </c>
    </row>
    <row r="2" s="13" customFormat="1" ht="18.75">
      <c r="F2" s="13" t="s">
        <v>157</v>
      </c>
    </row>
    <row r="3" s="13" customFormat="1" ht="18.75">
      <c r="F3" s="13" t="s">
        <v>263</v>
      </c>
    </row>
    <row r="4" spans="2:8" s="13" customFormat="1" ht="18.75">
      <c r="B4" s="44" t="s">
        <v>27</v>
      </c>
      <c r="C4" s="44"/>
      <c r="D4" s="44"/>
      <c r="E4" s="44"/>
      <c r="F4" s="44"/>
      <c r="G4" s="44"/>
      <c r="H4" s="44"/>
    </row>
    <row r="5" spans="2:8" s="13" customFormat="1" ht="18.75">
      <c r="B5" s="44" t="s">
        <v>262</v>
      </c>
      <c r="C5" s="44"/>
      <c r="D5" s="44"/>
      <c r="E5" s="44"/>
      <c r="F5" s="44"/>
      <c r="G5" s="44"/>
      <c r="H5" s="44"/>
    </row>
    <row r="6" spans="2:8" s="13" customFormat="1" ht="18.75">
      <c r="B6" s="44" t="s">
        <v>28</v>
      </c>
      <c r="C6" s="44"/>
      <c r="D6" s="44"/>
      <c r="E6" s="44"/>
      <c r="F6" s="44"/>
      <c r="G6" s="44"/>
      <c r="H6" s="44"/>
    </row>
    <row r="7" spans="2:4" s="13" customFormat="1" ht="18.75">
      <c r="B7" s="11" t="s">
        <v>60</v>
      </c>
      <c r="C7" s="11"/>
      <c r="D7" s="12"/>
    </row>
    <row r="8" s="13" customFormat="1" ht="18.75">
      <c r="H8" s="13" t="s">
        <v>1</v>
      </c>
    </row>
    <row r="9" spans="1:9" ht="51">
      <c r="A9" s="31"/>
      <c r="B9" s="5" t="s">
        <v>186</v>
      </c>
      <c r="C9" s="5" t="s">
        <v>61</v>
      </c>
      <c r="D9" s="2" t="s">
        <v>62</v>
      </c>
      <c r="E9" s="18" t="s">
        <v>29</v>
      </c>
      <c r="F9" s="18" t="s">
        <v>283</v>
      </c>
      <c r="G9" s="19" t="s">
        <v>31</v>
      </c>
      <c r="H9" s="19" t="s">
        <v>32</v>
      </c>
      <c r="I9" s="19" t="s">
        <v>33</v>
      </c>
    </row>
    <row r="10" spans="1:9" ht="12" customHeight="1">
      <c r="A10" s="6"/>
      <c r="B10" s="27">
        <v>1</v>
      </c>
      <c r="C10" s="27">
        <v>2</v>
      </c>
      <c r="D10" s="28">
        <v>3</v>
      </c>
      <c r="E10" s="27">
        <v>4</v>
      </c>
      <c r="F10" s="27">
        <v>5</v>
      </c>
      <c r="G10" s="27">
        <v>7</v>
      </c>
      <c r="H10" s="27">
        <v>8</v>
      </c>
      <c r="I10" s="27">
        <v>9</v>
      </c>
    </row>
    <row r="11" spans="1:9" ht="78.75" customHeight="1">
      <c r="A11" s="6"/>
      <c r="B11" s="29" t="s">
        <v>187</v>
      </c>
      <c r="C11" s="29" t="s">
        <v>149</v>
      </c>
      <c r="D11" s="30" t="s">
        <v>66</v>
      </c>
      <c r="E11" s="9">
        <v>6400</v>
      </c>
      <c r="F11" s="9">
        <v>6400</v>
      </c>
      <c r="G11" s="9">
        <v>6893.23</v>
      </c>
      <c r="H11" s="10">
        <v>493.23</v>
      </c>
      <c r="I11" s="10">
        <v>107.70671875</v>
      </c>
    </row>
    <row r="12" spans="1:9" ht="45.75" customHeight="1">
      <c r="A12" s="6"/>
      <c r="B12" s="29" t="s">
        <v>187</v>
      </c>
      <c r="C12" s="29" t="s">
        <v>150</v>
      </c>
      <c r="D12" s="30" t="s">
        <v>216</v>
      </c>
      <c r="E12" s="9">
        <v>5200</v>
      </c>
      <c r="F12" s="9">
        <v>5200</v>
      </c>
      <c r="G12" s="9">
        <v>14334.72</v>
      </c>
      <c r="H12" s="10">
        <v>9134.72</v>
      </c>
      <c r="I12" s="10">
        <v>275.6676923076923</v>
      </c>
    </row>
    <row r="13" spans="1:9" ht="61.5" customHeight="1">
      <c r="A13" s="6"/>
      <c r="B13" s="29" t="s">
        <v>187</v>
      </c>
      <c r="C13" s="29" t="s">
        <v>151</v>
      </c>
      <c r="D13" s="30" t="s">
        <v>217</v>
      </c>
      <c r="E13" s="9">
        <v>16400</v>
      </c>
      <c r="F13" s="9">
        <v>16400</v>
      </c>
      <c r="G13" s="9">
        <v>20031.03</v>
      </c>
      <c r="H13" s="10">
        <v>3631.03</v>
      </c>
      <c r="I13" s="10">
        <v>122.14042682926829</v>
      </c>
    </row>
    <row r="14" spans="1:9" ht="64.5" customHeight="1">
      <c r="A14" s="6"/>
      <c r="B14" s="29" t="s">
        <v>187</v>
      </c>
      <c r="C14" s="29" t="s">
        <v>240</v>
      </c>
      <c r="D14" s="30" t="s">
        <v>241</v>
      </c>
      <c r="E14" s="9">
        <v>0</v>
      </c>
      <c r="F14" s="9">
        <v>0</v>
      </c>
      <c r="G14" s="9">
        <v>1503.85</v>
      </c>
      <c r="H14" s="10">
        <v>1503.85</v>
      </c>
      <c r="I14" s="10">
        <v>0</v>
      </c>
    </row>
    <row r="15" spans="1:9" ht="38.25" customHeight="1">
      <c r="A15" s="6"/>
      <c r="B15" s="29" t="s">
        <v>187</v>
      </c>
      <c r="C15" s="29" t="s">
        <v>242</v>
      </c>
      <c r="D15" s="30" t="s">
        <v>243</v>
      </c>
      <c r="E15" s="9">
        <v>0</v>
      </c>
      <c r="F15" s="9">
        <v>0</v>
      </c>
      <c r="G15" s="9">
        <v>6900.93</v>
      </c>
      <c r="H15" s="10">
        <v>6900.93</v>
      </c>
      <c r="I15" s="10">
        <v>0</v>
      </c>
    </row>
    <row r="16" spans="1:9" ht="55.5" customHeight="1">
      <c r="A16" s="6"/>
      <c r="B16" s="29" t="s">
        <v>187</v>
      </c>
      <c r="C16" s="29" t="s">
        <v>152</v>
      </c>
      <c r="D16" s="30" t="s">
        <v>218</v>
      </c>
      <c r="E16" s="9">
        <v>5536411</v>
      </c>
      <c r="F16" s="9">
        <v>2324744.07</v>
      </c>
      <c r="G16" s="9">
        <v>2166369.3</v>
      </c>
      <c r="H16" s="10">
        <f>G16-F16</f>
        <v>-158374.77000000002</v>
      </c>
      <c r="I16" s="10">
        <f>G16/F16*100</f>
        <v>93.18743202558207</v>
      </c>
    </row>
    <row r="17" spans="1:9" ht="29.25" customHeight="1">
      <c r="A17" s="6"/>
      <c r="B17" s="29" t="s">
        <v>187</v>
      </c>
      <c r="C17" s="29" t="s">
        <v>153</v>
      </c>
      <c r="D17" s="30" t="s">
        <v>219</v>
      </c>
      <c r="E17" s="9">
        <v>21000</v>
      </c>
      <c r="F17" s="9">
        <v>29700</v>
      </c>
      <c r="G17" s="9">
        <v>20325</v>
      </c>
      <c r="H17" s="10">
        <f aca="true" t="shared" si="0" ref="H17:H25">G17-F17</f>
        <v>-9375</v>
      </c>
      <c r="I17" s="10">
        <f aca="true" t="shared" si="1" ref="I17:I25">G17/F17*100</f>
        <v>68.43434343434343</v>
      </c>
    </row>
    <row r="18" spans="1:9" ht="58.5" customHeight="1">
      <c r="A18" s="6"/>
      <c r="B18" s="29" t="s">
        <v>187</v>
      </c>
      <c r="C18" s="29" t="s">
        <v>154</v>
      </c>
      <c r="D18" s="30" t="s">
        <v>68</v>
      </c>
      <c r="E18" s="9">
        <v>500000</v>
      </c>
      <c r="F18" s="9">
        <v>700000</v>
      </c>
      <c r="G18" s="9">
        <v>831273.92</v>
      </c>
      <c r="H18" s="10">
        <f t="shared" si="0"/>
        <v>131273.92000000004</v>
      </c>
      <c r="I18" s="10">
        <f t="shared" si="1"/>
        <v>118.75341714285715</v>
      </c>
    </row>
    <row r="19" spans="1:9" ht="51" customHeight="1">
      <c r="A19" s="6"/>
      <c r="B19" s="29" t="s">
        <v>187</v>
      </c>
      <c r="C19" s="29" t="s">
        <v>279</v>
      </c>
      <c r="D19" s="30" t="s">
        <v>280</v>
      </c>
      <c r="E19" s="9"/>
      <c r="F19" s="9">
        <v>19177</v>
      </c>
      <c r="G19" s="9">
        <v>12935.35</v>
      </c>
      <c r="H19" s="10">
        <f t="shared" si="0"/>
        <v>-6241.65</v>
      </c>
      <c r="I19" s="10">
        <f t="shared" si="1"/>
        <v>67.45241695781405</v>
      </c>
    </row>
    <row r="20" spans="1:9" ht="49.5" customHeight="1">
      <c r="A20" s="6"/>
      <c r="B20" s="29" t="s">
        <v>187</v>
      </c>
      <c r="C20" s="29" t="s">
        <v>155</v>
      </c>
      <c r="D20" s="30" t="s">
        <v>220</v>
      </c>
      <c r="E20" s="9">
        <v>512500</v>
      </c>
      <c r="F20" s="9">
        <v>9737593.36</v>
      </c>
      <c r="G20" s="9">
        <v>9426168.46</v>
      </c>
      <c r="H20" s="10">
        <f t="shared" si="0"/>
        <v>-311424.8999999985</v>
      </c>
      <c r="I20" s="10">
        <f t="shared" si="1"/>
        <v>96.8018288658544</v>
      </c>
    </row>
    <row r="21" spans="1:9" ht="49.5" customHeight="1">
      <c r="A21" s="46"/>
      <c r="B21" s="29" t="s">
        <v>187</v>
      </c>
      <c r="C21" s="29" t="s">
        <v>281</v>
      </c>
      <c r="D21" s="30" t="s">
        <v>282</v>
      </c>
      <c r="E21" s="9"/>
      <c r="F21" s="9">
        <v>93063.44</v>
      </c>
      <c r="G21" s="9">
        <v>283200.14</v>
      </c>
      <c r="H21" s="10">
        <f t="shared" si="0"/>
        <v>190136.7</v>
      </c>
      <c r="I21" s="10">
        <f t="shared" si="1"/>
        <v>304.3086952298346</v>
      </c>
    </row>
    <row r="22" spans="2:9" ht="89.25">
      <c r="B22" s="29" t="s">
        <v>187</v>
      </c>
      <c r="C22" s="29" t="s">
        <v>274</v>
      </c>
      <c r="D22" s="30" t="s">
        <v>275</v>
      </c>
      <c r="E22" s="9">
        <v>0</v>
      </c>
      <c r="F22" s="9">
        <v>0</v>
      </c>
      <c r="G22" s="9">
        <v>50258</v>
      </c>
      <c r="H22" s="10">
        <f t="shared" si="0"/>
        <v>50258</v>
      </c>
      <c r="I22" s="10">
        <v>0</v>
      </c>
    </row>
    <row r="23" spans="2:9" ht="63.75">
      <c r="B23" s="29" t="s">
        <v>187</v>
      </c>
      <c r="C23" s="29" t="s">
        <v>276</v>
      </c>
      <c r="D23" s="30" t="s">
        <v>277</v>
      </c>
      <c r="E23" s="9">
        <v>0</v>
      </c>
      <c r="F23" s="9">
        <v>21000000</v>
      </c>
      <c r="G23" s="9">
        <v>0</v>
      </c>
      <c r="H23" s="10">
        <f t="shared" si="0"/>
        <v>-21000000</v>
      </c>
      <c r="I23" s="10">
        <f t="shared" si="1"/>
        <v>0</v>
      </c>
    </row>
    <row r="24" spans="1:9" s="12" customFormat="1" ht="51">
      <c r="A24" s="17"/>
      <c r="B24" s="29" t="s">
        <v>187</v>
      </c>
      <c r="C24" s="29" t="s">
        <v>146</v>
      </c>
      <c r="D24" s="30" t="s">
        <v>65</v>
      </c>
      <c r="E24" s="9">
        <v>0</v>
      </c>
      <c r="F24" s="9">
        <v>215566</v>
      </c>
      <c r="G24" s="9">
        <v>215566</v>
      </c>
      <c r="H24" s="10">
        <f t="shared" si="0"/>
        <v>0</v>
      </c>
      <c r="I24" s="10">
        <f t="shared" si="1"/>
        <v>100</v>
      </c>
    </row>
    <row r="25" spans="2:9" ht="12.75">
      <c r="B25" s="29" t="s">
        <v>187</v>
      </c>
      <c r="C25" s="29" t="s">
        <v>278</v>
      </c>
      <c r="D25" s="30" t="s">
        <v>247</v>
      </c>
      <c r="E25" s="9">
        <v>0</v>
      </c>
      <c r="F25" s="9">
        <v>150579</v>
      </c>
      <c r="G25" s="9">
        <v>0</v>
      </c>
      <c r="H25" s="10">
        <f t="shared" si="0"/>
        <v>-150579</v>
      </c>
      <c r="I25" s="10">
        <f t="shared" si="1"/>
        <v>0</v>
      </c>
    </row>
    <row r="26" spans="2:9" ht="12.75">
      <c r="B26" s="29"/>
      <c r="C26" s="29" t="s">
        <v>24</v>
      </c>
      <c r="D26" s="30" t="s">
        <v>148</v>
      </c>
      <c r="E26" s="9">
        <f>E11+E12+E13+E14+E15+E17+E18+E19+E20+E21+E22+E16</f>
        <v>6597911</v>
      </c>
      <c r="F26" s="9">
        <f>F11+F12+F13+F14+F15+F17+F18+F19+F20+F21+F22+F16</f>
        <v>12932277.87</v>
      </c>
      <c r="G26" s="9">
        <f>G11+G12+G13+G14+G15+G17+G18+G19+G20+G21+G22+G16</f>
        <v>12840193.93</v>
      </c>
      <c r="H26" s="47">
        <f>H11+H12+H13+H14+H15+H17+H18+H19+H20+H21+H22+H16</f>
        <v>-92083.93999999846</v>
      </c>
      <c r="I26" s="47">
        <f>G26/F26*100</f>
        <v>99.28795266444426</v>
      </c>
    </row>
    <row r="27" spans="2:9" ht="12.75">
      <c r="B27" s="29"/>
      <c r="C27" s="29" t="s">
        <v>24</v>
      </c>
      <c r="D27" s="30" t="s">
        <v>25</v>
      </c>
      <c r="E27" s="9">
        <v>6597911</v>
      </c>
      <c r="F27" s="9">
        <f>F26+F23+F24+F25</f>
        <v>34298422.87</v>
      </c>
      <c r="G27" s="9">
        <f>G26+G23+G24+G25</f>
        <v>13055759.93</v>
      </c>
      <c r="H27" s="10">
        <v>-27648568.24</v>
      </c>
      <c r="I27" s="47">
        <f>G27/F27*100</f>
        <v>38.06519028436015</v>
      </c>
    </row>
    <row r="30" spans="2:5" ht="18.75">
      <c r="B30" s="25" t="s">
        <v>167</v>
      </c>
      <c r="C30" s="26"/>
      <c r="D30" s="12"/>
      <c r="E30" s="25" t="s">
        <v>168</v>
      </c>
    </row>
  </sheetData>
  <sheetProtection/>
  <mergeCells count="3">
    <mergeCell ref="B4:H4"/>
    <mergeCell ref="B5:H5"/>
    <mergeCell ref="B6:H6"/>
  </mergeCells>
  <conditionalFormatting sqref="C19 C21">
    <cfRule type="expression" priority="1" dxfId="0" stopIfTrue="1">
      <formula>A19=1</formula>
    </cfRule>
  </conditionalFormatting>
  <conditionalFormatting sqref="D19 D21">
    <cfRule type="expression" priority="2" dxfId="0" stopIfTrue="1">
      <formula>A19=1</formula>
    </cfRule>
  </conditionalFormatting>
  <conditionalFormatting sqref="G16:G21">
    <cfRule type="expression" priority="3" dxfId="0" stopIfTrue="1">
      <formula>A16=1</formula>
    </cfRule>
  </conditionalFormatting>
  <printOptions/>
  <pageMargins left="0.75" right="0.2" top="0.39" bottom="0.24" header="0.27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4">
      <selection activeCell="D29" sqref="D2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4.375" style="0" customWidth="1"/>
    <col min="6" max="6" width="11.625" style="0" bestFit="1" customWidth="1"/>
  </cols>
  <sheetData>
    <row r="1" s="13" customFormat="1" ht="18.75">
      <c r="D1" s="13" t="s">
        <v>156</v>
      </c>
    </row>
    <row r="2" s="13" customFormat="1" ht="18.75">
      <c r="D2" s="13" t="s">
        <v>157</v>
      </c>
    </row>
    <row r="3" s="13" customFormat="1" ht="18.75">
      <c r="D3" s="13" t="s">
        <v>263</v>
      </c>
    </row>
    <row r="4" spans="2:5" s="13" customFormat="1" ht="18.75">
      <c r="B4" s="44" t="s">
        <v>27</v>
      </c>
      <c r="C4" s="44"/>
      <c r="D4" s="44"/>
      <c r="E4" s="44"/>
    </row>
    <row r="5" spans="1:5" s="13" customFormat="1" ht="18.75">
      <c r="A5" s="16"/>
      <c r="B5" s="44" t="s">
        <v>262</v>
      </c>
      <c r="C5" s="44"/>
      <c r="D5" s="44"/>
      <c r="E5" s="44"/>
    </row>
    <row r="6" spans="1:5" s="13" customFormat="1" ht="18.75">
      <c r="A6" s="16"/>
      <c r="B6" s="45" t="s">
        <v>28</v>
      </c>
      <c r="C6" s="45"/>
      <c r="D6" s="45"/>
      <c r="E6" s="45"/>
    </row>
    <row r="7" spans="1:5" s="13" customFormat="1" ht="18.75">
      <c r="A7" s="11" t="s">
        <v>56</v>
      </c>
      <c r="C7" s="15"/>
      <c r="D7" s="15"/>
      <c r="E7" s="14" t="s">
        <v>1</v>
      </c>
    </row>
    <row r="8" spans="1:5" s="1" customFormat="1" ht="51">
      <c r="A8" s="20" t="s">
        <v>2</v>
      </c>
      <c r="B8" s="20" t="s">
        <v>3</v>
      </c>
      <c r="C8" s="20" t="s">
        <v>4</v>
      </c>
      <c r="D8" s="20" t="s">
        <v>5</v>
      </c>
      <c r="E8" s="20" t="s">
        <v>8</v>
      </c>
    </row>
    <row r="9" spans="1:5" ht="20.25" customHeight="1">
      <c r="A9" s="21">
        <v>1</v>
      </c>
      <c r="B9" s="21">
        <v>2</v>
      </c>
      <c r="C9" s="21">
        <v>3</v>
      </c>
      <c r="D9" s="21">
        <v>4</v>
      </c>
      <c r="E9" s="21">
        <v>8</v>
      </c>
    </row>
    <row r="10" spans="1:5" ht="12.75">
      <c r="A10" s="32" t="s">
        <v>17</v>
      </c>
      <c r="B10" s="33" t="s">
        <v>18</v>
      </c>
      <c r="C10" s="34">
        <v>1041896</v>
      </c>
      <c r="D10" s="34">
        <f>SUM(D11:D22)</f>
        <v>18190158</v>
      </c>
      <c r="E10" s="34">
        <v>13401256.499999994</v>
      </c>
    </row>
    <row r="11" spans="1:5" ht="51">
      <c r="A11" s="32" t="s">
        <v>69</v>
      </c>
      <c r="B11" s="33" t="s">
        <v>19</v>
      </c>
      <c r="C11" s="34">
        <v>500000</v>
      </c>
      <c r="D11" s="34">
        <v>5001130</v>
      </c>
      <c r="E11" s="34">
        <v>4870537.44</v>
      </c>
    </row>
    <row r="12" spans="1:5" ht="51">
      <c r="A12" s="32" t="s">
        <v>75</v>
      </c>
      <c r="B12" s="33" t="s">
        <v>20</v>
      </c>
      <c r="C12" s="34">
        <v>263911</v>
      </c>
      <c r="D12" s="34">
        <v>3732261</v>
      </c>
      <c r="E12" s="34">
        <v>3695445.78</v>
      </c>
    </row>
    <row r="13" spans="1:5" ht="12.75">
      <c r="A13" s="32" t="s">
        <v>254</v>
      </c>
      <c r="B13" s="33" t="s">
        <v>255</v>
      </c>
      <c r="C13" s="34">
        <v>0</v>
      </c>
      <c r="D13" s="34">
        <v>19923</v>
      </c>
      <c r="E13" s="34">
        <v>19923.44</v>
      </c>
    </row>
    <row r="14" spans="1:5" ht="12.75">
      <c r="A14" s="32" t="s">
        <v>78</v>
      </c>
      <c r="B14" s="33" t="s">
        <v>45</v>
      </c>
      <c r="C14" s="34">
        <v>0</v>
      </c>
      <c r="D14" s="34">
        <v>664285</v>
      </c>
      <c r="E14" s="34">
        <v>661034.6</v>
      </c>
    </row>
    <row r="15" spans="1:5" ht="25.5">
      <c r="A15" s="32" t="s">
        <v>225</v>
      </c>
      <c r="B15" s="33" t="s">
        <v>226</v>
      </c>
      <c r="C15" s="34">
        <v>0</v>
      </c>
      <c r="D15" s="34">
        <v>2946058</v>
      </c>
      <c r="E15" s="34">
        <v>2523160.59</v>
      </c>
    </row>
    <row r="16" spans="1:5" ht="25.5">
      <c r="A16" s="32" t="s">
        <v>180</v>
      </c>
      <c r="B16" s="33" t="s">
        <v>181</v>
      </c>
      <c r="C16" s="34">
        <v>249985</v>
      </c>
      <c r="D16" s="34">
        <v>249985</v>
      </c>
      <c r="E16" s="34">
        <v>49985</v>
      </c>
    </row>
    <row r="17" spans="1:5" ht="39.75" customHeight="1">
      <c r="A17" s="32" t="s">
        <v>227</v>
      </c>
      <c r="B17" s="33" t="s">
        <v>228</v>
      </c>
      <c r="C17" s="34">
        <v>0</v>
      </c>
      <c r="D17" s="34">
        <v>286401</v>
      </c>
      <c r="E17" s="34">
        <v>245061.77</v>
      </c>
    </row>
    <row r="18" spans="1:5" ht="12.75">
      <c r="A18" s="32" t="s">
        <v>229</v>
      </c>
      <c r="B18" s="33" t="s">
        <v>185</v>
      </c>
      <c r="C18" s="34">
        <v>0</v>
      </c>
      <c r="D18" s="34">
        <v>635500</v>
      </c>
      <c r="E18" s="34">
        <v>635217.09</v>
      </c>
    </row>
    <row r="19" spans="1:6" ht="25.5">
      <c r="A19" s="32" t="s">
        <v>230</v>
      </c>
      <c r="B19" s="33" t="s">
        <v>231</v>
      </c>
      <c r="C19" s="34">
        <v>0</v>
      </c>
      <c r="D19" s="34">
        <v>3750000</v>
      </c>
      <c r="E19" s="34">
        <v>45000</v>
      </c>
      <c r="F19" s="7"/>
    </row>
    <row r="20" spans="1:6" ht="25.5">
      <c r="A20" s="32" t="s">
        <v>80</v>
      </c>
      <c r="B20" s="33" t="s">
        <v>177</v>
      </c>
      <c r="C20" s="34">
        <v>0</v>
      </c>
      <c r="D20" s="34">
        <v>678615</v>
      </c>
      <c r="E20" s="34">
        <v>556950.79</v>
      </c>
      <c r="F20" s="8"/>
    </row>
    <row r="21" spans="1:5" ht="25.5">
      <c r="A21" s="32" t="s">
        <v>108</v>
      </c>
      <c r="B21" s="33" t="s">
        <v>26</v>
      </c>
      <c r="C21" s="34">
        <v>28000</v>
      </c>
      <c r="D21" s="34">
        <v>127000</v>
      </c>
      <c r="E21" s="34">
        <v>0</v>
      </c>
    </row>
    <row r="22" spans="1:5" ht="12.75">
      <c r="A22" s="32" t="s">
        <v>182</v>
      </c>
      <c r="B22" s="33" t="s">
        <v>183</v>
      </c>
      <c r="C22" s="34">
        <v>0</v>
      </c>
      <c r="D22" s="34">
        <v>99000</v>
      </c>
      <c r="E22" s="34">
        <v>98940</v>
      </c>
    </row>
    <row r="23" spans="1:5" ht="25.5">
      <c r="A23" s="32" t="s">
        <v>47</v>
      </c>
      <c r="B23" s="33" t="s">
        <v>81</v>
      </c>
      <c r="C23" s="34">
        <f>SUM(C24:C33)</f>
        <v>5984000</v>
      </c>
      <c r="D23" s="34">
        <f>SUM(D24:D33)</f>
        <v>32410570</v>
      </c>
      <c r="E23" s="34">
        <v>7438483.92</v>
      </c>
    </row>
    <row r="24" spans="1:5" ht="12.75">
      <c r="A24" s="32" t="s">
        <v>84</v>
      </c>
      <c r="B24" s="33" t="s">
        <v>48</v>
      </c>
      <c r="C24" s="34">
        <v>1540000</v>
      </c>
      <c r="D24" s="34">
        <v>806853</v>
      </c>
      <c r="E24" s="34">
        <v>792078.16</v>
      </c>
    </row>
    <row r="25" spans="1:5" ht="38.25">
      <c r="A25" s="32" t="s">
        <v>85</v>
      </c>
      <c r="B25" s="33" t="s">
        <v>178</v>
      </c>
      <c r="C25" s="34">
        <v>3676000</v>
      </c>
      <c r="D25" s="34">
        <v>3351230</v>
      </c>
      <c r="E25" s="34">
        <v>2908534.66</v>
      </c>
    </row>
    <row r="26" spans="1:5" ht="12.75">
      <c r="A26" s="32" t="s">
        <v>88</v>
      </c>
      <c r="B26" s="33" t="s">
        <v>49</v>
      </c>
      <c r="C26" s="34">
        <v>0</v>
      </c>
      <c r="D26" s="34">
        <v>63917</v>
      </c>
      <c r="E26" s="34">
        <v>63019.27</v>
      </c>
    </row>
    <row r="27" spans="1:5" s="12" customFormat="1" ht="25.5">
      <c r="A27" s="32" t="s">
        <v>90</v>
      </c>
      <c r="B27" s="33" t="s">
        <v>91</v>
      </c>
      <c r="C27" s="34">
        <v>0</v>
      </c>
      <c r="D27" s="34">
        <v>13526</v>
      </c>
      <c r="E27" s="34">
        <v>13525.27</v>
      </c>
    </row>
    <row r="28" spans="1:5" ht="38.25">
      <c r="A28" s="32" t="s">
        <v>264</v>
      </c>
      <c r="B28" s="33" t="s">
        <v>265</v>
      </c>
      <c r="C28" s="34">
        <v>0</v>
      </c>
      <c r="D28" s="34">
        <v>215566</v>
      </c>
      <c r="E28" s="34">
        <v>215548</v>
      </c>
    </row>
    <row r="29" spans="1:5" ht="25.5">
      <c r="A29" s="32" t="s">
        <v>98</v>
      </c>
      <c r="B29" s="33" t="s">
        <v>22</v>
      </c>
      <c r="C29" s="34">
        <v>0</v>
      </c>
      <c r="D29" s="34">
        <v>84616</v>
      </c>
      <c r="E29" s="34">
        <v>84616</v>
      </c>
    </row>
    <row r="30" spans="1:5" ht="12.75">
      <c r="A30" s="32" t="s">
        <v>232</v>
      </c>
      <c r="B30" s="33" t="s">
        <v>233</v>
      </c>
      <c r="C30" s="34">
        <v>0</v>
      </c>
      <c r="D30" s="34">
        <v>500000</v>
      </c>
      <c r="E30" s="34">
        <v>26231.58</v>
      </c>
    </row>
    <row r="31" spans="1:5" ht="38.25">
      <c r="A31" s="32" t="s">
        <v>234</v>
      </c>
      <c r="B31" s="33" t="s">
        <v>228</v>
      </c>
      <c r="C31" s="34">
        <v>0</v>
      </c>
      <c r="D31" s="34">
        <v>1579263</v>
      </c>
      <c r="E31" s="34">
        <v>1529159.73</v>
      </c>
    </row>
    <row r="32" spans="1:5" ht="25.5">
      <c r="A32" s="32" t="s">
        <v>266</v>
      </c>
      <c r="B32" s="33" t="s">
        <v>267</v>
      </c>
      <c r="C32" s="34">
        <v>0</v>
      </c>
      <c r="D32" s="34">
        <v>23824966</v>
      </c>
      <c r="E32" s="34">
        <v>0</v>
      </c>
    </row>
    <row r="33" spans="1:5" ht="12.75">
      <c r="A33" s="32" t="s">
        <v>184</v>
      </c>
      <c r="B33" s="33" t="s">
        <v>185</v>
      </c>
      <c r="C33" s="34">
        <v>768000</v>
      </c>
      <c r="D33" s="34">
        <v>1970633</v>
      </c>
      <c r="E33" s="34">
        <v>1805771.25</v>
      </c>
    </row>
    <row r="34" spans="1:5" ht="25.5">
      <c r="A34" s="32" t="s">
        <v>21</v>
      </c>
      <c r="B34" s="33" t="s">
        <v>23</v>
      </c>
      <c r="C34" s="34">
        <v>610000</v>
      </c>
      <c r="D34" s="34">
        <f>SUM(D35:D38)</f>
        <v>849000</v>
      </c>
      <c r="E34" s="34">
        <v>609755.82</v>
      </c>
    </row>
    <row r="35" spans="1:5" ht="12.75">
      <c r="A35" s="32" t="s">
        <v>100</v>
      </c>
      <c r="B35" s="33" t="s">
        <v>163</v>
      </c>
      <c r="C35" s="34">
        <v>272000</v>
      </c>
      <c r="D35" s="34">
        <v>338000</v>
      </c>
      <c r="E35" s="34">
        <v>240549.98</v>
      </c>
    </row>
    <row r="36" spans="1:5" ht="12.75">
      <c r="A36" s="32" t="s">
        <v>101</v>
      </c>
      <c r="B36" s="33" t="s">
        <v>51</v>
      </c>
      <c r="C36" s="34">
        <v>185000</v>
      </c>
      <c r="D36" s="34">
        <v>185000</v>
      </c>
      <c r="E36" s="34">
        <v>51503.2</v>
      </c>
    </row>
    <row r="37" spans="1:5" ht="12.75">
      <c r="A37" s="32" t="s">
        <v>102</v>
      </c>
      <c r="B37" s="33" t="s">
        <v>52</v>
      </c>
      <c r="C37" s="34">
        <v>3000</v>
      </c>
      <c r="D37" s="34">
        <v>3000</v>
      </c>
      <c r="E37" s="34">
        <v>0</v>
      </c>
    </row>
    <row r="38" spans="1:5" ht="25.5">
      <c r="A38" s="32" t="s">
        <v>103</v>
      </c>
      <c r="B38" s="33" t="s">
        <v>53</v>
      </c>
      <c r="C38" s="34">
        <v>150000</v>
      </c>
      <c r="D38" s="34">
        <v>323000</v>
      </c>
      <c r="E38" s="34">
        <v>317702.64</v>
      </c>
    </row>
    <row r="39" spans="1:5" ht="12.75">
      <c r="A39" s="32" t="s">
        <v>55</v>
      </c>
      <c r="B39" s="33" t="s">
        <v>164</v>
      </c>
      <c r="C39" s="34">
        <v>0</v>
      </c>
      <c r="D39" s="34">
        <f>D40+D41</f>
        <v>0</v>
      </c>
      <c r="E39" s="34">
        <v>1930656</v>
      </c>
    </row>
    <row r="40" spans="1:5" ht="12.75">
      <c r="A40" s="32" t="s">
        <v>246</v>
      </c>
      <c r="B40" s="33" t="s">
        <v>247</v>
      </c>
      <c r="C40" s="34">
        <v>0</v>
      </c>
      <c r="D40" s="34">
        <v>0</v>
      </c>
      <c r="E40" s="34">
        <v>1358661</v>
      </c>
    </row>
    <row r="41" spans="1:5" ht="38.25">
      <c r="A41" s="32" t="s">
        <v>165</v>
      </c>
      <c r="B41" s="33" t="s">
        <v>166</v>
      </c>
      <c r="C41" s="34">
        <v>0</v>
      </c>
      <c r="D41" s="34">
        <v>0</v>
      </c>
      <c r="E41" s="34">
        <v>571995</v>
      </c>
    </row>
    <row r="42" spans="1:5" ht="12.75">
      <c r="A42" s="39" t="s">
        <v>24</v>
      </c>
      <c r="B42" s="40" t="s">
        <v>25</v>
      </c>
      <c r="C42" s="41">
        <v>10635896</v>
      </c>
      <c r="D42" s="41">
        <f>D10+D23+D34+D39</f>
        <v>51449728</v>
      </c>
      <c r="E42" s="41">
        <v>23380152.240000002</v>
      </c>
    </row>
    <row r="45" spans="1:4" ht="18.75">
      <c r="A45" s="25" t="s">
        <v>167</v>
      </c>
      <c r="B45" s="26"/>
      <c r="C45" s="12"/>
      <c r="D45" s="25" t="s">
        <v>168</v>
      </c>
    </row>
  </sheetData>
  <sheetProtection/>
  <mergeCells count="3">
    <mergeCell ref="B6:E6"/>
    <mergeCell ref="B4:E4"/>
    <mergeCell ref="B5:E5"/>
  </mergeCells>
  <printOptions/>
  <pageMargins left="0.32" right="0.33" top="0.393700787401575" bottom="0.393700787401575" header="0" footer="0"/>
  <pageSetup fitToHeight="5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VF003</cp:lastModifiedBy>
  <cp:lastPrinted>2024-02-01T12:44:20Z</cp:lastPrinted>
  <dcterms:created xsi:type="dcterms:W3CDTF">2017-04-26T06:35:35Z</dcterms:created>
  <dcterms:modified xsi:type="dcterms:W3CDTF">2024-02-01T12:47:53Z</dcterms:modified>
  <cp:category/>
  <cp:version/>
  <cp:contentType/>
  <cp:contentStatus/>
</cp:coreProperties>
</file>