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2"/>
  </bookViews>
  <sheets>
    <sheet name="доходи заг.ф." sheetId="1" r:id="rId1"/>
    <sheet name="видатки заг.ф." sheetId="2" r:id="rId2"/>
    <sheet name="доходи сп.ф." sheetId="3" r:id="rId3"/>
    <sheet name="видатки сп.ф." sheetId="4" r:id="rId4"/>
  </sheets>
  <definedNames>
    <definedName name="_xlnm.Print_Titles" localSheetId="1">'видатки заг.ф.'!$9:$9</definedName>
    <definedName name="_xlnm.Print_Titles" localSheetId="0">'доходи заг.ф.'!$8:$9</definedName>
    <definedName name="_xlnm.Print_Titles" localSheetId="2">'доходи сп.ф.'!$8:$9</definedName>
    <definedName name="_xlnm.Print_Area" localSheetId="1">'видатки заг.ф.'!$A$1:$F$56</definedName>
    <definedName name="_xlnm.Print_Area" localSheetId="3">'видатки сп.ф.'!$A$1:$E$33</definedName>
    <definedName name="_xlnm.Print_Area" localSheetId="0">'доходи заг.ф.'!$A$1:$J$55</definedName>
    <definedName name="_xlnm.Print_Area" localSheetId="2">'доходи сп.ф.'!$A$1:$J$21</definedName>
  </definedNames>
  <calcPr fullCalcOnLoad="1"/>
</workbook>
</file>

<file path=xl/sharedStrings.xml><?xml version="1.0" encoding="utf-8"?>
<sst xmlns="http://schemas.openxmlformats.org/spreadsheetml/2006/main" count="358" uniqueCount="229">
  <si>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</si>
  <si>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</si>
  <si>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</si>
  <si>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</si>
  <si>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</si>
  <si>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</si>
  <si>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</si>
  <si>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</si>
  <si>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</si>
  <si>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</si>
  <si>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</si>
  <si>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</si>
  <si>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</si>
  <si>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</si>
  <si>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</si>
  <si>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</si>
  <si>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</t>
  </si>
  <si>
    <t>Новоушицька селищна рада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</si>
  <si>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</si>
  <si>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</si>
  <si>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</t>
  </si>
  <si>
    <t>Утримання та навчально-тренувальна робота комунальних дитячо-юнацьких спортивних шкіл</t>
  </si>
  <si>
    <t>Відділ культури, туризму та з питань засобів масової інформації Новоушицької селищної ради</t>
  </si>
  <si>
    <t xml:space="preserve"> </t>
  </si>
  <si>
    <t xml:space="preserve">Усього </t>
  </si>
  <si>
    <t>Охорона та раціональне використання природних ресурсів</t>
  </si>
  <si>
    <t>Спеціальний фонд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</si>
  <si>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</si>
  <si>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</si>
  <si>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</si>
  <si>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</si>
  <si>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</si>
  <si>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</si>
  <si>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</si>
  <si>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</si>
  <si>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</si>
  <si>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</si>
  <si>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Пальне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</si>
  <si>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</si>
  <si>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</si>
  <si>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Інша діяльність у сфері державного управління</t>
  </si>
  <si>
    <t>Первинна медична допомога населенню, що надається центрами первинної медичної (медико-санітарної) допомоги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</si>
  <si>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</si>
  <si>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</si>
  <si>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</si>
  <si>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</si>
  <si>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</si>
  <si>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06</t>
  </si>
  <si>
    <t>Надання дошкільної освіти</t>
  </si>
  <si>
    <t>Забезпечення діяльності інших закладів у сфері освіти</t>
  </si>
  <si>
    <t>Інші програми та заходи у сфері освіти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</si>
  <si>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</si>
  <si>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</si>
  <si>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</si>
  <si>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</si>
  <si>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37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</si>
  <si>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</si>
  <si>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І. Доходи загального фонду місцевого бюджету</t>
  </si>
  <si>
    <t>ІІІ. Доходи спеціального фонду місцевого бюджету</t>
  </si>
  <si>
    <t>ККД</t>
  </si>
  <si>
    <t>Доходи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</si>
  <si>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</si>
  <si>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</si>
  <si>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Субвенція з місцевого бюджету на здійснення переданих видатків у сфері освіти за рахунок коштів освітньої субвенції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</si>
  <si>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</si>
  <si>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Надання позашкільної освіти закладами позашкільної освіти, заходи із позашкільної роботи з дітьми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</si>
  <si>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</si>
  <si>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0110150</t>
  </si>
  <si>
    <t>0110180</t>
  </si>
  <si>
    <t>0112010</t>
  </si>
  <si>
    <t>Багатопрофільна стаціонарна медична допомога населенню</t>
  </si>
  <si>
    <t>0112111</t>
  </si>
  <si>
    <t>0113033</t>
  </si>
  <si>
    <t>0113104</t>
  </si>
  <si>
    <t>0113242</t>
  </si>
  <si>
    <t>0116013</t>
  </si>
  <si>
    <t>0116030</t>
  </si>
  <si>
    <t>0117461</t>
  </si>
  <si>
    <t>0118130</t>
  </si>
  <si>
    <t>Відділ освіти, молоді та спорту Новоушицької селищної ради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</si>
  <si>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</si>
  <si>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</si>
  <si>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</si>
  <si>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0611021</t>
  </si>
  <si>
    <t>0611031</t>
  </si>
  <si>
    <t>0611070</t>
  </si>
  <si>
    <t>0611141</t>
  </si>
  <si>
    <t>0611142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</si>
  <si>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</si>
  <si>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</si>
  <si>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</si>
  <si>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Забезпечення діяльності інклюзивно-ресурсних центрів за рахунок освітньої субвенції</t>
  </si>
  <si>
    <t>0611160</t>
  </si>
  <si>
    <t>Забезпечення діяльності центрів професійного розвитку педагогічних працівників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</si>
  <si>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</si>
  <si>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</si>
  <si>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</si>
  <si>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1010160</t>
  </si>
  <si>
    <t>1011080</t>
  </si>
  <si>
    <t>1014030</t>
  </si>
  <si>
    <t>1014040</t>
  </si>
  <si>
    <t>1014060</t>
  </si>
  <si>
    <t>1014081</t>
  </si>
  <si>
    <t>3710160</t>
  </si>
  <si>
    <t>3718710</t>
  </si>
  <si>
    <t>Резервний фонд місцевого бюджету</t>
  </si>
  <si>
    <t>0118311</t>
  </si>
  <si>
    <t>11010100</t>
  </si>
  <si>
    <t>11010200</t>
  </si>
  <si>
    <t>11010400</t>
  </si>
  <si>
    <t>11010500</t>
  </si>
  <si>
    <t>11020200</t>
  </si>
  <si>
    <t>13010100</t>
  </si>
  <si>
    <t>13010200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</si>
  <si>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</si>
  <si>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</si>
  <si>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14021900</t>
  </si>
  <si>
    <t>14031900</t>
  </si>
  <si>
    <t>18010100</t>
  </si>
  <si>
    <t>18010200</t>
  </si>
  <si>
    <t>18010300</t>
  </si>
  <si>
    <t>18010400</t>
  </si>
  <si>
    <t>18010500</t>
  </si>
  <si>
    <t>18010600</t>
  </si>
  <si>
    <t>18010700</t>
  </si>
  <si>
    <t>18010900</t>
  </si>
  <si>
    <t>18050300</t>
  </si>
  <si>
    <t>18050400</t>
  </si>
  <si>
    <t>18050500</t>
  </si>
  <si>
    <t>21010300</t>
  </si>
  <si>
    <t>21081100</t>
  </si>
  <si>
    <t>21081500</t>
  </si>
  <si>
    <t>22010300</t>
  </si>
  <si>
    <t>22012500</t>
  </si>
  <si>
    <t>22012600</t>
  </si>
  <si>
    <t>22080400</t>
  </si>
  <si>
    <t>22090100</t>
  </si>
  <si>
    <t>22090400</t>
  </si>
  <si>
    <t>24060300</t>
  </si>
  <si>
    <t>24062200</t>
  </si>
  <si>
    <t>31010200</t>
  </si>
  <si>
    <t>41020100</t>
  </si>
  <si>
    <t>41033900</t>
  </si>
  <si>
    <t>41040200</t>
  </si>
  <si>
    <t>41051000</t>
  </si>
  <si>
    <t>41051200</t>
  </si>
  <si>
    <t xml:space="preserve">Усього ( без урахування трансфертів) </t>
  </si>
  <si>
    <t>19010100</t>
  </si>
  <si>
    <t>19010200</t>
  </si>
  <si>
    <t>19010300</t>
  </si>
  <si>
    <t>25010100</t>
  </si>
  <si>
    <t>25010200</t>
  </si>
  <si>
    <t>25010300</t>
  </si>
  <si>
    <t>25010400</t>
  </si>
  <si>
    <t>25020100</t>
  </si>
  <si>
    <t>ЗАТВЕРДЖЕНО</t>
  </si>
  <si>
    <t xml:space="preserve">Рішення Новоушицької селищної ради </t>
  </si>
  <si>
    <t>Надходження від орендної плати за користування майновим комплексом та іншим майном, що перебуває в комунальній власності</t>
  </si>
  <si>
    <t>0117130</t>
  </si>
  <si>
    <t>Здійснення заходів із землеустрою</t>
  </si>
  <si>
    <t>0117390</t>
  </si>
  <si>
    <t>Розвиток мережі центрів надання адміністративних послуг</t>
  </si>
  <si>
    <t>Надання спеціалізованої освіти мистецькими школами</t>
  </si>
  <si>
    <t>Відділ фінансів Новоушицької с.р.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</si>
  <si>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</si>
  <si>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</si>
  <si>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Секретар селищної ради</t>
  </si>
  <si>
    <t>Віктор КОСТЮЧЕНКО</t>
  </si>
  <si>
    <t>25 травня 2023 року №</t>
  </si>
  <si>
    <t>про виконання місцевого бюджету за І квартал 2023 року</t>
  </si>
  <si>
    <t>0112152</t>
  </si>
  <si>
    <t>Інші програми та заходи у сфері охорони здоров`я</t>
  </si>
  <si>
    <t>0113032</t>
  </si>
  <si>
    <t>Надання пільг окремим категоріям громадян з оплати послуг зв`язку</t>
  </si>
  <si>
    <t>0117680</t>
  </si>
  <si>
    <t>Членські внески до асоціацій органів місцевого самоврядування</t>
  </si>
  <si>
    <t>0118110</t>
  </si>
  <si>
    <t>Заходи із запобігання та ліквідації надзвичайних ситуацій та наслідків стихійного лиха</t>
  </si>
  <si>
    <t>Забезпечення діяльності місцевої та добровільної пожежної охорони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</si>
  <si>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</si>
  <si>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</si>
  <si>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0117350</t>
  </si>
  <si>
    <t>Розроблення схем планування та забудови територій (містобудівної документації)</t>
  </si>
  <si>
    <t>0118312</t>
  </si>
  <si>
    <t>Утилізація відходів</t>
  </si>
  <si>
    <t>0617640</t>
  </si>
  <si>
    <t>Заходи з енергозбереження</t>
  </si>
  <si>
    <t>КМБ</t>
  </si>
  <si>
    <t>2251600000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</si>
  <si>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</si>
  <si>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</si>
  <si>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</si>
  <si>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</si>
  <si>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</si>
  <si>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</si>
  <si>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</si>
  <si>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</si>
  <si>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</si>
  <si>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</si>
  <si>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</si>
  <si>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</si>
  <si>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</si>
  <si>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</si>
  <si>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</si>
  <si>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</si>
  <si>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</si>
  <si>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</si>
  <si>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</si>
  <si>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</si>
  <si>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Адміністративний збір за державну реєстрацію речових прав на нерухоме майно та їх обтяжень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</si>
  <si>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</si>
  <si>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</si>
  <si>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надходження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</si>
  <si>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</si>
  <si>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Базова дотація</t>
  </si>
  <si>
    <t>41021400</t>
  </si>
  <si>
    <t>Освітня субвенція з державного бюджету місцевим бюджетам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</si>
  <si>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(родючого)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</si>
  <si>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агресІЇ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</si>
  <si>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</si>
  <si>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</si>
  <si>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</si>
  <si>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</si>
  <si>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</si>
  <si>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</si>
  <si>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ІІ. Видатки загального фонду місцевого бюджету</t>
  </si>
  <si>
    <t>ІV. Видатки спеціального фонду місцевого бюджету</t>
  </si>
  <si>
    <t>ЗВІТ</t>
  </si>
  <si>
    <t>грн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</si>
</sst>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0.0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32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32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32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32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32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32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32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32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32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32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32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6" fillId="24" borderId="0" applyNumberFormat="0" applyBorder="0" applyAlignment="0" applyProtection="0"/>
    <xf numFmtId="0" fontId="32" fillId="25" borderId="0" applyNumberFormat="0" applyBorder="0" applyAlignment="0" applyProtection="0"/>
    <xf numFmtId="0" fontId="6" fillId="16" borderId="0" applyNumberFormat="0" applyBorder="0" applyAlignment="0" applyProtection="0"/>
    <xf numFmtId="0" fontId="32" fillId="26" borderId="0" applyNumberFormat="0" applyBorder="0" applyAlignment="0" applyProtection="0"/>
    <xf numFmtId="0" fontId="6" fillId="18" borderId="0" applyNumberFormat="0" applyBorder="0" applyAlignment="0" applyProtection="0"/>
    <xf numFmtId="0" fontId="32" fillId="27" borderId="0" applyNumberFormat="0" applyBorder="0" applyAlignment="0" applyProtection="0"/>
    <xf numFmtId="0" fontId="6" fillId="28" borderId="0" applyNumberFormat="0" applyBorder="0" applyAlignment="0" applyProtection="0"/>
    <xf numFmtId="0" fontId="32" fillId="29" borderId="0" applyNumberFormat="0" applyBorder="0" applyAlignment="0" applyProtection="0"/>
    <xf numFmtId="0" fontId="6" fillId="30" borderId="0" applyNumberFormat="0" applyBorder="0" applyAlignment="0" applyProtection="0"/>
    <xf numFmtId="0" fontId="32" fillId="31" borderId="0" applyNumberFormat="0" applyBorder="0" applyAlignment="0" applyProtection="0"/>
    <xf numFmtId="0" fontId="6" fillId="32" borderId="0" applyNumberFormat="0" applyBorder="0" applyAlignment="0" applyProtection="0"/>
    <xf numFmtId="0" fontId="32" fillId="3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32" borderId="0" applyNumberFormat="0" applyBorder="0" applyAlignment="0" applyProtection="0"/>
    <xf numFmtId="0" fontId="18" fillId="0" borderId="0">
      <alignment/>
      <protection/>
    </xf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43" borderId="0" applyNumberFormat="0" applyBorder="0" applyAlignment="0" applyProtection="0"/>
    <xf numFmtId="0" fontId="7" fillId="12" borderId="1" applyNumberFormat="0" applyAlignment="0" applyProtection="0"/>
    <xf numFmtId="0" fontId="34" fillId="44" borderId="2" applyNumberFormat="0" applyAlignment="0" applyProtection="0"/>
    <xf numFmtId="0" fontId="35" fillId="45" borderId="3" applyNumberFormat="0" applyAlignment="0" applyProtection="0"/>
    <xf numFmtId="0" fontId="36" fillId="45" borderId="2" applyNumberFormat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37" fillId="0" borderId="4" applyNumberFormat="0" applyFill="0" applyAlignment="0" applyProtection="0"/>
    <xf numFmtId="0" fontId="20" fillId="0" borderId="5" applyNumberFormat="0" applyFill="0" applyAlignment="0" applyProtection="0"/>
    <xf numFmtId="0" fontId="38" fillId="0" borderId="6" applyNumberFormat="0" applyFill="0" applyAlignment="0" applyProtection="0"/>
    <xf numFmtId="0" fontId="21" fillId="0" borderId="7" applyNumberFormat="0" applyFill="0" applyAlignment="0" applyProtection="0"/>
    <xf numFmtId="0" fontId="39" fillId="0" borderId="8" applyNumberFormat="0" applyFill="0" applyAlignment="0" applyProtection="0"/>
    <xf numFmtId="0" fontId="22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5" fillId="0" borderId="10" applyNumberFormat="0" applyFill="0" applyAlignment="0" applyProtection="0"/>
    <xf numFmtId="0" fontId="40" fillId="0" borderId="11" applyNumberFormat="0" applyFill="0" applyAlignment="0" applyProtection="0"/>
    <xf numFmtId="0" fontId="11" fillId="46" borderId="12" applyNumberFormat="0" applyAlignment="0" applyProtection="0"/>
    <xf numFmtId="0" fontId="41" fillId="47" borderId="13" applyNumberFormat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8" borderId="0" applyNumberFormat="0" applyBorder="0" applyAlignment="0" applyProtection="0"/>
    <xf numFmtId="0" fontId="9" fillId="49" borderId="1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4" fillId="0" borderId="0" applyNumberFormat="0" applyFill="0" applyBorder="0" applyAlignment="0" applyProtection="0"/>
    <xf numFmtId="0" fontId="10" fillId="0" borderId="14" applyNumberFormat="0" applyFill="0" applyAlignment="0" applyProtection="0"/>
    <xf numFmtId="0" fontId="44" fillId="50" borderId="0" applyNumberFormat="0" applyBorder="0" applyAlignment="0" applyProtection="0"/>
    <xf numFmtId="0" fontId="13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51" borderId="15" applyNumberFormat="0" applyFont="0" applyAlignment="0" applyProtection="0"/>
    <xf numFmtId="0" fontId="5" fillId="52" borderId="16" applyNumberFormat="0" applyFont="0" applyAlignment="0" applyProtection="0"/>
    <xf numFmtId="0" fontId="18" fillId="52" borderId="16" applyNumberFormat="0" applyFont="0" applyAlignment="0" applyProtection="0"/>
    <xf numFmtId="9" fontId="0" fillId="0" borderId="0" applyFont="0" applyFill="0" applyBorder="0" applyAlignment="0" applyProtection="0"/>
    <xf numFmtId="0" fontId="8" fillId="49" borderId="17" applyNumberFormat="0" applyAlignment="0" applyProtection="0"/>
    <xf numFmtId="0" fontId="46" fillId="0" borderId="18" applyNumberFormat="0" applyFill="0" applyAlignment="0" applyProtection="0"/>
    <xf numFmtId="0" fontId="12" fillId="53" borderId="0" applyNumberFormat="0" applyBorder="0" applyAlignment="0" applyProtection="0"/>
    <xf numFmtId="0" fontId="25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5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180" fontId="1" fillId="55" borderId="19" xfId="0" applyNumberFormat="1" applyFont="1" applyFill="1" applyBorder="1" applyAlignment="1">
      <alignment vertical="center" wrapText="1"/>
    </xf>
    <xf numFmtId="180" fontId="0" fillId="0" borderId="19" xfId="0" applyNumberForma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19" xfId="0" applyNumberFormat="1" applyBorder="1" applyAlignment="1">
      <alignment vertical="center"/>
    </xf>
    <xf numFmtId="4" fontId="1" fillId="55" borderId="19" xfId="0" applyNumberFormat="1" applyFont="1" applyFill="1" applyBorder="1" applyAlignment="1">
      <alignment vertical="center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/>
    </xf>
    <xf numFmtId="0" fontId="26" fillId="0" borderId="19" xfId="122" applyFont="1" applyBorder="1" applyAlignment="1">
      <alignment horizontal="center" vertical="center" wrapText="1"/>
      <protection/>
    </xf>
    <xf numFmtId="0" fontId="27" fillId="0" borderId="19" xfId="122" applyFont="1" applyBorder="1" applyAlignment="1">
      <alignment horizontal="center" vertical="center" wrapText="1"/>
      <protection/>
    </xf>
    <xf numFmtId="0" fontId="18" fillId="0" borderId="19" xfId="122" applyBorder="1" applyAlignment="1">
      <alignment horizontal="center" vertical="center"/>
      <protection/>
    </xf>
    <xf numFmtId="0" fontId="18" fillId="0" borderId="19" xfId="122" applyBorder="1" applyAlignment="1">
      <alignment vertical="center" wrapText="1"/>
      <protection/>
    </xf>
    <xf numFmtId="4" fontId="18" fillId="0" borderId="19" xfId="122" applyNumberFormat="1" applyBorder="1" applyAlignment="1">
      <alignment vertical="center"/>
      <protection/>
    </xf>
    <xf numFmtId="0" fontId="3" fillId="0" borderId="0" xfId="121" applyFont="1" applyAlignment="1">
      <alignment horizontal="left"/>
      <protection/>
    </xf>
    <xf numFmtId="0" fontId="4" fillId="0" borderId="0" xfId="121" applyFont="1">
      <alignment/>
      <protection/>
    </xf>
    <xf numFmtId="0" fontId="18" fillId="0" borderId="0" xfId="122" applyBorder="1" applyAlignment="1">
      <alignment horizontal="center" vertical="center"/>
      <protection/>
    </xf>
    <xf numFmtId="0" fontId="18" fillId="0" borderId="0" xfId="122" applyBorder="1" applyAlignment="1">
      <alignment vertical="center" wrapText="1"/>
      <protection/>
    </xf>
    <xf numFmtId="4" fontId="18" fillId="0" borderId="0" xfId="122" applyNumberFormat="1" applyBorder="1" applyAlignment="1">
      <alignment vertical="center"/>
      <protection/>
    </xf>
    <xf numFmtId="0" fontId="0" fillId="0" borderId="19" xfId="0" applyNumberFormat="1" applyBorder="1" applyAlignment="1">
      <alignment horizontal="center"/>
    </xf>
    <xf numFmtId="0" fontId="0" fillId="0" borderId="19" xfId="0" applyNumberFormat="1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19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121" applyFont="1" applyAlignment="1">
      <alignment horizontal="right"/>
      <protection/>
    </xf>
    <xf numFmtId="0" fontId="4" fillId="0" borderId="0" xfId="0" applyFont="1" applyAlignment="1">
      <alignment wrapText="1"/>
    </xf>
    <xf numFmtId="0" fontId="4" fillId="0" borderId="0" xfId="0" applyFont="1" applyFill="1" applyAlignment="1" applyProtection="1">
      <alignment wrapText="1"/>
      <protection locked="0"/>
    </xf>
    <xf numFmtId="0" fontId="3" fillId="0" borderId="0" xfId="121" applyFont="1" applyAlignment="1">
      <alignment horizontal="left" wrapText="1"/>
      <protection/>
    </xf>
    <xf numFmtId="0" fontId="0" fillId="0" borderId="0" xfId="0" applyAlignment="1">
      <alignment wrapText="1"/>
    </xf>
    <xf numFmtId="0" fontId="3" fillId="0" borderId="0" xfId="0" applyFont="1" applyFill="1" applyAlignment="1" applyProtection="1">
      <alignment horizontal="center" wrapText="1"/>
      <protection locked="0"/>
    </xf>
  </cellXfs>
  <cellStyles count="128">
    <cellStyle name="Normal" xfId="0"/>
    <cellStyle name="20% - Акцент1" xfId="15"/>
    <cellStyle name="20% — акцент1" xfId="16"/>
    <cellStyle name="20% - Акцент1_Додаток 1 " xfId="17"/>
    <cellStyle name="20% - Акцент2" xfId="18"/>
    <cellStyle name="20% — акцент2" xfId="19"/>
    <cellStyle name="20% - Акцент2_Додаток 1 " xfId="20"/>
    <cellStyle name="20% - Акцент3" xfId="21"/>
    <cellStyle name="20% — акцент3" xfId="22"/>
    <cellStyle name="20% - Акцент3_Додаток 1 " xfId="23"/>
    <cellStyle name="20% - Акцент4" xfId="24"/>
    <cellStyle name="20% — акцент4" xfId="25"/>
    <cellStyle name="20% - Акцент4_Додаток 1 " xfId="26"/>
    <cellStyle name="20% - Акцент5" xfId="27"/>
    <cellStyle name="20% — акцент5" xfId="28"/>
    <cellStyle name="20% - Акцент5_Додаток 1 " xfId="29"/>
    <cellStyle name="20% - Акцент6" xfId="30"/>
    <cellStyle name="20% — акцент6" xfId="31"/>
    <cellStyle name="20% - Акцент6_Додаток 1 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— акцент1" xfId="40"/>
    <cellStyle name="40% - Акцент1_Додаток 1 " xfId="41"/>
    <cellStyle name="40% - Акцент2" xfId="42"/>
    <cellStyle name="40% — акцент2" xfId="43"/>
    <cellStyle name="40% - Акцент2_Додаток 1 " xfId="44"/>
    <cellStyle name="40% - Акцент3" xfId="45"/>
    <cellStyle name="40% — акцент3" xfId="46"/>
    <cellStyle name="40% - Акцент3_Додаток 1 " xfId="47"/>
    <cellStyle name="40% - Акцент4" xfId="48"/>
    <cellStyle name="40% — акцент4" xfId="49"/>
    <cellStyle name="40% - Акцент4_Додаток 1 " xfId="50"/>
    <cellStyle name="40% - Акцент5" xfId="51"/>
    <cellStyle name="40% — акцент5" xfId="52"/>
    <cellStyle name="40% - Акцент5_Додаток 1 " xfId="53"/>
    <cellStyle name="40% - Акцент6" xfId="54"/>
    <cellStyle name="40% — акцент6" xfId="55"/>
    <cellStyle name="40% - Акцент6_Додаток 1 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— акцент1" xfId="64"/>
    <cellStyle name="60% - Акцент2" xfId="65"/>
    <cellStyle name="60% — акцент2" xfId="66"/>
    <cellStyle name="60% - Акцент3" xfId="67"/>
    <cellStyle name="60% — акцент3" xfId="68"/>
    <cellStyle name="60% - Акцент4" xfId="69"/>
    <cellStyle name="60% — акцент4" xfId="70"/>
    <cellStyle name="60% - Акцент5" xfId="71"/>
    <cellStyle name="60% — акцент5" xfId="72"/>
    <cellStyle name="60% - Акцент6" xfId="73"/>
    <cellStyle name="60% — акцент6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Normal_Доходи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Акцентування1" xfId="88"/>
    <cellStyle name="Акцентування2" xfId="89"/>
    <cellStyle name="Акцентування3" xfId="90"/>
    <cellStyle name="Акцентування4" xfId="91"/>
    <cellStyle name="Акцентування5" xfId="92"/>
    <cellStyle name="Акцентування6" xfId="93"/>
    <cellStyle name="Ввід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Добре" xfId="101"/>
    <cellStyle name="Заголовок 1" xfId="102"/>
    <cellStyle name="Заголовок 1 2" xfId="103"/>
    <cellStyle name="Заголовок 2" xfId="104"/>
    <cellStyle name="Заголовок 2 2" xfId="105"/>
    <cellStyle name="Заголовок 3" xfId="106"/>
    <cellStyle name="Заголовок 3 2" xfId="107"/>
    <cellStyle name="Заголовок 4" xfId="108"/>
    <cellStyle name="Заголовок 4 2" xfId="109"/>
    <cellStyle name="Звичайний 2" xfId="110"/>
    <cellStyle name="Звичайний 3" xfId="111"/>
    <cellStyle name="Зв'язана клітинка" xfId="112"/>
    <cellStyle name="Итог" xfId="113"/>
    <cellStyle name="Контрольна клітинка" xfId="114"/>
    <cellStyle name="Контрольная ячейка" xfId="115"/>
    <cellStyle name="Назва" xfId="116"/>
    <cellStyle name="Название" xfId="117"/>
    <cellStyle name="Нейтральный" xfId="118"/>
    <cellStyle name="Обчислення" xfId="119"/>
    <cellStyle name="Обычный 2" xfId="120"/>
    <cellStyle name="Обычный_3" xfId="121"/>
    <cellStyle name="Обычный_shabl_dod" xfId="122"/>
    <cellStyle name="Followed Hyperlink" xfId="123"/>
    <cellStyle name="Підсумок" xfId="124"/>
    <cellStyle name="Плохой" xfId="125"/>
    <cellStyle name="Поганий" xfId="126"/>
    <cellStyle name="Пояснение" xfId="127"/>
    <cellStyle name="Примечание" xfId="128"/>
    <cellStyle name="Примечание 2" xfId="129"/>
    <cellStyle name="Примітка" xfId="130"/>
    <cellStyle name="Percent" xfId="131"/>
    <cellStyle name="Результат" xfId="132"/>
    <cellStyle name="Связанная ячейка" xfId="133"/>
    <cellStyle name="Середній" xfId="134"/>
    <cellStyle name="Стиль 1" xfId="135"/>
    <cellStyle name="Текст попередження" xfId="136"/>
    <cellStyle name="Текст пояснення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view="pageBreakPreview" zoomScaleSheetLayoutView="100" zoomScalePageLayoutView="0" workbookViewId="0" topLeftCell="B1">
      <selection activeCell="D8" sqref="D8"/>
    </sheetView>
  </sheetViews>
  <sheetFormatPr defaultColWidth="9.00390625" defaultRowHeight="12.75"/>
  <cols>
    <col min="1" max="1" width="0" style="0" hidden="1" customWidth="1"/>
    <col min="2" max="2" width="11.00390625" style="0" customWidth="1"/>
    <col min="3" max="3" width="18.125" style="0" customWidth="1"/>
    <col min="4" max="4" width="46.00390625" style="0" customWidth="1"/>
    <col min="5" max="5" width="15.00390625" style="0" customWidth="1"/>
    <col min="6" max="9" width="13.50390625" style="0" customWidth="1"/>
    <col min="10" max="10" width="9.50390625" style="0" customWidth="1"/>
  </cols>
  <sheetData>
    <row r="1" s="13" customFormat="1" ht="18">
      <c r="F1" s="13" t="s">
        <v>155</v>
      </c>
    </row>
    <row r="2" s="13" customFormat="1" ht="18">
      <c r="F2" s="13" t="s">
        <v>156</v>
      </c>
    </row>
    <row r="3" s="13" customFormat="1" ht="18">
      <c r="F3" s="13" t="s">
        <v>168</v>
      </c>
    </row>
    <row r="4" spans="2:9" s="13" customFormat="1" ht="18">
      <c r="B4" s="36" t="s">
        <v>227</v>
      </c>
      <c r="C4" s="36"/>
      <c r="D4" s="36"/>
      <c r="E4" s="36"/>
      <c r="F4" s="36"/>
      <c r="G4" s="36"/>
      <c r="H4" s="36"/>
      <c r="I4" s="36"/>
    </row>
    <row r="5" spans="2:9" s="13" customFormat="1" ht="18">
      <c r="B5" s="36" t="s">
        <v>169</v>
      </c>
      <c r="C5" s="36"/>
      <c r="D5" s="36"/>
      <c r="E5" s="36"/>
      <c r="F5" s="36"/>
      <c r="G5" s="36"/>
      <c r="H5" s="36"/>
      <c r="I5" s="36"/>
    </row>
    <row r="6" spans="2:9" s="13" customFormat="1" ht="18">
      <c r="B6" s="36" t="s">
        <v>0</v>
      </c>
      <c r="C6" s="36"/>
      <c r="D6" s="36"/>
      <c r="E6" s="36"/>
      <c r="F6" s="36"/>
      <c r="G6" s="36"/>
      <c r="H6" s="36"/>
      <c r="I6" s="36"/>
    </row>
    <row r="7" spans="2:9" s="13" customFormat="1" ht="18">
      <c r="B7" s="11" t="s">
        <v>57</v>
      </c>
      <c r="C7" s="11"/>
      <c r="D7" s="12"/>
      <c r="E7" s="12"/>
      <c r="I7" s="14" t="s">
        <v>228</v>
      </c>
    </row>
    <row r="8" spans="1:10" ht="26.25">
      <c r="A8" s="37"/>
      <c r="B8" s="5" t="s">
        <v>187</v>
      </c>
      <c r="C8" s="5" t="s">
        <v>59</v>
      </c>
      <c r="D8" s="2" t="s">
        <v>60</v>
      </c>
      <c r="E8" s="18" t="s">
        <v>27</v>
      </c>
      <c r="F8" s="18" t="s">
        <v>28</v>
      </c>
      <c r="G8" s="18" t="s">
        <v>29</v>
      </c>
      <c r="H8" s="19" t="s">
        <v>30</v>
      </c>
      <c r="I8" s="19" t="s">
        <v>31</v>
      </c>
      <c r="J8" s="19" t="s">
        <v>32</v>
      </c>
    </row>
    <row r="9" spans="1:10" ht="12.75">
      <c r="A9" s="37"/>
      <c r="B9" s="30">
        <v>1</v>
      </c>
      <c r="C9" s="30">
        <v>2</v>
      </c>
      <c r="D9" s="31">
        <v>3</v>
      </c>
      <c r="E9" s="30">
        <v>4</v>
      </c>
      <c r="F9" s="30">
        <v>5</v>
      </c>
      <c r="G9" s="30">
        <v>6</v>
      </c>
      <c r="H9" s="30">
        <v>7</v>
      </c>
      <c r="I9" s="30">
        <v>8</v>
      </c>
      <c r="J9" s="30">
        <v>9</v>
      </c>
    </row>
    <row r="10" spans="1:10" ht="49.5" customHeight="1">
      <c r="A10" s="6"/>
      <c r="B10" s="32" t="s">
        <v>188</v>
      </c>
      <c r="C10" s="32" t="s">
        <v>107</v>
      </c>
      <c r="D10" s="33" t="s">
        <v>33</v>
      </c>
      <c r="E10" s="9">
        <v>50908100</v>
      </c>
      <c r="F10" s="9">
        <v>50908100</v>
      </c>
      <c r="G10" s="9">
        <v>12300000</v>
      </c>
      <c r="H10" s="9">
        <v>10426738.34</v>
      </c>
      <c r="I10" s="10">
        <v>-1873261.66</v>
      </c>
      <c r="J10" s="10">
        <v>84.77023040650407</v>
      </c>
    </row>
    <row r="11" spans="1:10" ht="67.5" customHeight="1">
      <c r="A11" s="6"/>
      <c r="B11" s="32" t="s">
        <v>188</v>
      </c>
      <c r="C11" s="32" t="s">
        <v>108</v>
      </c>
      <c r="D11" s="33" t="s">
        <v>34</v>
      </c>
      <c r="E11" s="9">
        <v>6120000</v>
      </c>
      <c r="F11" s="9">
        <v>6120000</v>
      </c>
      <c r="G11" s="9">
        <v>1860000</v>
      </c>
      <c r="H11" s="9">
        <v>1321532.23</v>
      </c>
      <c r="I11" s="10">
        <v>-538467.77</v>
      </c>
      <c r="J11" s="10">
        <v>71.05011989247312</v>
      </c>
    </row>
    <row r="12" spans="1:10" ht="46.5" customHeight="1">
      <c r="A12" s="6"/>
      <c r="B12" s="32" t="s">
        <v>188</v>
      </c>
      <c r="C12" s="32" t="s">
        <v>109</v>
      </c>
      <c r="D12" s="33" t="s">
        <v>35</v>
      </c>
      <c r="E12" s="9">
        <v>12000000</v>
      </c>
      <c r="F12" s="9">
        <v>12000000</v>
      </c>
      <c r="G12" s="9">
        <v>900000</v>
      </c>
      <c r="H12" s="9">
        <v>2194660.64</v>
      </c>
      <c r="I12" s="10">
        <v>1294660.64</v>
      </c>
      <c r="J12" s="10">
        <v>243.85118222222223</v>
      </c>
    </row>
    <row r="13" spans="1:10" ht="46.5" customHeight="1">
      <c r="A13" s="6"/>
      <c r="B13" s="32" t="s">
        <v>188</v>
      </c>
      <c r="C13" s="32" t="s">
        <v>110</v>
      </c>
      <c r="D13" s="33" t="s">
        <v>36</v>
      </c>
      <c r="E13" s="9">
        <v>400000</v>
      </c>
      <c r="F13" s="9">
        <v>400000</v>
      </c>
      <c r="G13" s="9">
        <v>90000</v>
      </c>
      <c r="H13" s="9">
        <v>118624.66</v>
      </c>
      <c r="I13" s="10">
        <v>28624.66</v>
      </c>
      <c r="J13" s="10">
        <v>131.80517777777777</v>
      </c>
    </row>
    <row r="14" spans="1:10" ht="33.75" customHeight="1">
      <c r="A14" s="6"/>
      <c r="B14" s="32" t="s">
        <v>188</v>
      </c>
      <c r="C14" s="32" t="s">
        <v>111</v>
      </c>
      <c r="D14" s="33" t="s">
        <v>189</v>
      </c>
      <c r="E14" s="9">
        <v>30000</v>
      </c>
      <c r="F14" s="9">
        <v>30000</v>
      </c>
      <c r="G14" s="9">
        <v>0</v>
      </c>
      <c r="H14" s="9">
        <v>41465</v>
      </c>
      <c r="I14" s="10">
        <v>41465</v>
      </c>
      <c r="J14" s="10">
        <v>0</v>
      </c>
    </row>
    <row r="15" spans="1:10" ht="46.5" customHeight="1">
      <c r="A15" s="6"/>
      <c r="B15" s="32" t="s">
        <v>188</v>
      </c>
      <c r="C15" s="32" t="s">
        <v>112</v>
      </c>
      <c r="D15" s="33" t="s">
        <v>190</v>
      </c>
      <c r="E15" s="9">
        <v>400000</v>
      </c>
      <c r="F15" s="9">
        <v>400000</v>
      </c>
      <c r="G15" s="9">
        <v>50000</v>
      </c>
      <c r="H15" s="9">
        <v>237799.16</v>
      </c>
      <c r="I15" s="10">
        <v>187799.16</v>
      </c>
      <c r="J15" s="10">
        <v>475.59832</v>
      </c>
    </row>
    <row r="16" spans="1:10" ht="65.25" customHeight="1">
      <c r="A16" s="6"/>
      <c r="B16" s="32" t="s">
        <v>188</v>
      </c>
      <c r="C16" s="32" t="s">
        <v>113</v>
      </c>
      <c r="D16" s="33" t="s">
        <v>191</v>
      </c>
      <c r="E16" s="9">
        <v>140000</v>
      </c>
      <c r="F16" s="9">
        <v>140000</v>
      </c>
      <c r="G16" s="9">
        <v>20000</v>
      </c>
      <c r="H16" s="9">
        <v>3624.74</v>
      </c>
      <c r="I16" s="10">
        <v>-16375.26</v>
      </c>
      <c r="J16" s="10">
        <v>18.1237</v>
      </c>
    </row>
    <row r="17" spans="1:10" ht="46.5" customHeight="1">
      <c r="A17" s="6"/>
      <c r="B17" s="32" t="s">
        <v>188</v>
      </c>
      <c r="C17" s="32" t="s">
        <v>114</v>
      </c>
      <c r="D17" s="33" t="s">
        <v>115</v>
      </c>
      <c r="E17" s="9">
        <v>2000</v>
      </c>
      <c r="F17" s="9">
        <v>2000</v>
      </c>
      <c r="G17" s="9">
        <v>500</v>
      </c>
      <c r="H17" s="9">
        <v>591.81</v>
      </c>
      <c r="I17" s="10">
        <v>91.80999999999995</v>
      </c>
      <c r="J17" s="10">
        <v>118.362</v>
      </c>
    </row>
    <row r="18" spans="1:10" ht="17.25" customHeight="1">
      <c r="A18" s="6"/>
      <c r="B18" s="32" t="s">
        <v>188</v>
      </c>
      <c r="C18" s="32" t="s">
        <v>116</v>
      </c>
      <c r="D18" s="33" t="s">
        <v>37</v>
      </c>
      <c r="E18" s="9">
        <v>113000</v>
      </c>
      <c r="F18" s="9">
        <v>113000</v>
      </c>
      <c r="G18" s="9">
        <v>21000</v>
      </c>
      <c r="H18" s="9">
        <v>159606.23</v>
      </c>
      <c r="I18" s="10">
        <v>138606.23</v>
      </c>
      <c r="J18" s="10">
        <v>760.0296666666667</v>
      </c>
    </row>
    <row r="19" spans="1:10" ht="17.25" customHeight="1">
      <c r="A19" s="6"/>
      <c r="B19" s="32" t="s">
        <v>188</v>
      </c>
      <c r="C19" s="32" t="s">
        <v>117</v>
      </c>
      <c r="D19" s="33" t="s">
        <v>37</v>
      </c>
      <c r="E19" s="9">
        <v>1000000</v>
      </c>
      <c r="F19" s="9">
        <v>1000000</v>
      </c>
      <c r="G19" s="9">
        <v>180000</v>
      </c>
      <c r="H19" s="9">
        <v>945865.68</v>
      </c>
      <c r="I19" s="10">
        <v>765865.68</v>
      </c>
      <c r="J19" s="10">
        <v>525.4809333333333</v>
      </c>
    </row>
    <row r="20" spans="1:10" ht="82.5" customHeight="1">
      <c r="A20" s="6"/>
      <c r="B20" s="32" t="s">
        <v>188</v>
      </c>
      <c r="C20" s="32" t="s">
        <v>192</v>
      </c>
      <c r="D20" s="33" t="s">
        <v>193</v>
      </c>
      <c r="E20" s="9">
        <v>230000</v>
      </c>
      <c r="F20" s="9">
        <v>230000</v>
      </c>
      <c r="G20" s="9">
        <v>50000</v>
      </c>
      <c r="H20" s="9">
        <v>42572.46</v>
      </c>
      <c r="I20" s="10">
        <v>-7427.54</v>
      </c>
      <c r="J20" s="10">
        <v>85.14492</v>
      </c>
    </row>
    <row r="21" spans="1:10" ht="68.25" customHeight="1">
      <c r="A21" s="6"/>
      <c r="B21" s="32" t="s">
        <v>188</v>
      </c>
      <c r="C21" s="32" t="s">
        <v>194</v>
      </c>
      <c r="D21" s="33" t="s">
        <v>195</v>
      </c>
      <c r="E21" s="9">
        <v>520000</v>
      </c>
      <c r="F21" s="9">
        <v>520000</v>
      </c>
      <c r="G21" s="9">
        <v>140000</v>
      </c>
      <c r="H21" s="9">
        <v>113325.25</v>
      </c>
      <c r="I21" s="10">
        <v>-26674.75</v>
      </c>
      <c r="J21" s="10">
        <v>80.94660714285715</v>
      </c>
    </row>
    <row r="22" spans="1:10" ht="46.5" customHeight="1">
      <c r="A22" s="6"/>
      <c r="B22" s="32" t="s">
        <v>188</v>
      </c>
      <c r="C22" s="32" t="s">
        <v>118</v>
      </c>
      <c r="D22" s="33" t="s">
        <v>196</v>
      </c>
      <c r="E22" s="9">
        <v>20000</v>
      </c>
      <c r="F22" s="9">
        <v>20000</v>
      </c>
      <c r="G22" s="9">
        <v>4000</v>
      </c>
      <c r="H22" s="9">
        <v>3675.75</v>
      </c>
      <c r="I22" s="10">
        <v>-324.25</v>
      </c>
      <c r="J22" s="10">
        <v>91.89375</v>
      </c>
    </row>
    <row r="23" spans="1:10" ht="46.5" customHeight="1">
      <c r="A23" s="6"/>
      <c r="B23" s="32" t="s">
        <v>188</v>
      </c>
      <c r="C23" s="32" t="s">
        <v>119</v>
      </c>
      <c r="D23" s="33" t="s">
        <v>197</v>
      </c>
      <c r="E23" s="9">
        <v>180000</v>
      </c>
      <c r="F23" s="9">
        <v>180000</v>
      </c>
      <c r="G23" s="9">
        <v>0</v>
      </c>
      <c r="H23" s="9">
        <v>54683.18</v>
      </c>
      <c r="I23" s="10">
        <v>54683.18</v>
      </c>
      <c r="J23" s="10">
        <v>0</v>
      </c>
    </row>
    <row r="24" spans="1:10" ht="46.5" customHeight="1">
      <c r="A24" s="6"/>
      <c r="B24" s="32" t="s">
        <v>188</v>
      </c>
      <c r="C24" s="32" t="s">
        <v>120</v>
      </c>
      <c r="D24" s="33" t="s">
        <v>198</v>
      </c>
      <c r="E24" s="9">
        <v>400000</v>
      </c>
      <c r="F24" s="9">
        <v>400000</v>
      </c>
      <c r="G24" s="9">
        <v>50000</v>
      </c>
      <c r="H24" s="9">
        <v>151871.46</v>
      </c>
      <c r="I24" s="10">
        <v>101871.46</v>
      </c>
      <c r="J24" s="10">
        <v>303.74292</v>
      </c>
    </row>
    <row r="25" spans="1:10" ht="46.5" customHeight="1">
      <c r="A25" s="6"/>
      <c r="B25" s="32" t="s">
        <v>188</v>
      </c>
      <c r="C25" s="32" t="s">
        <v>121</v>
      </c>
      <c r="D25" s="33" t="s">
        <v>199</v>
      </c>
      <c r="E25" s="9">
        <v>1455000</v>
      </c>
      <c r="F25" s="9">
        <v>1455000</v>
      </c>
      <c r="G25" s="9">
        <v>200000</v>
      </c>
      <c r="H25" s="9">
        <v>513064.64</v>
      </c>
      <c r="I25" s="10">
        <v>313064.64</v>
      </c>
      <c r="J25" s="10">
        <v>256.53231999999997</v>
      </c>
    </row>
    <row r="26" spans="1:10" ht="24" customHeight="1">
      <c r="A26" s="6"/>
      <c r="B26" s="32" t="s">
        <v>188</v>
      </c>
      <c r="C26" s="32" t="s">
        <v>122</v>
      </c>
      <c r="D26" s="33" t="s">
        <v>200</v>
      </c>
      <c r="E26" s="9">
        <v>760000</v>
      </c>
      <c r="F26" s="9">
        <v>760000</v>
      </c>
      <c r="G26" s="9">
        <v>160000</v>
      </c>
      <c r="H26" s="9">
        <v>227258.06</v>
      </c>
      <c r="I26" s="10">
        <v>67258.06</v>
      </c>
      <c r="J26" s="10">
        <v>142.0362875</v>
      </c>
    </row>
    <row r="27" spans="1:10" ht="24" customHeight="1">
      <c r="A27" s="6"/>
      <c r="B27" s="32" t="s">
        <v>188</v>
      </c>
      <c r="C27" s="32" t="s">
        <v>123</v>
      </c>
      <c r="D27" s="33" t="s">
        <v>201</v>
      </c>
      <c r="E27" s="9">
        <v>4100000</v>
      </c>
      <c r="F27" s="9">
        <v>4100000</v>
      </c>
      <c r="G27" s="9">
        <v>800000</v>
      </c>
      <c r="H27" s="9">
        <v>1157395.78</v>
      </c>
      <c r="I27" s="10">
        <v>357395.78</v>
      </c>
      <c r="J27" s="10">
        <v>144.6744725</v>
      </c>
    </row>
    <row r="28" spans="1:10" ht="24" customHeight="1">
      <c r="A28" s="6"/>
      <c r="B28" s="32" t="s">
        <v>188</v>
      </c>
      <c r="C28" s="32" t="s">
        <v>124</v>
      </c>
      <c r="D28" s="33" t="s">
        <v>202</v>
      </c>
      <c r="E28" s="9">
        <v>2000000</v>
      </c>
      <c r="F28" s="9">
        <v>2000000</v>
      </c>
      <c r="G28" s="9">
        <v>90000</v>
      </c>
      <c r="H28" s="9">
        <v>421167.32</v>
      </c>
      <c r="I28" s="10">
        <v>331167.32</v>
      </c>
      <c r="J28" s="10">
        <v>467.9636888888889</v>
      </c>
    </row>
    <row r="29" spans="1:10" ht="24" customHeight="1">
      <c r="A29" s="6"/>
      <c r="B29" s="32" t="s">
        <v>188</v>
      </c>
      <c r="C29" s="32" t="s">
        <v>125</v>
      </c>
      <c r="D29" s="33" t="s">
        <v>203</v>
      </c>
      <c r="E29" s="9">
        <v>1165000</v>
      </c>
      <c r="F29" s="9">
        <v>1165000</v>
      </c>
      <c r="G29" s="9">
        <v>145000</v>
      </c>
      <c r="H29" s="9">
        <v>227847.86</v>
      </c>
      <c r="I29" s="10">
        <v>82847.86</v>
      </c>
      <c r="J29" s="10">
        <v>157.1364551724138</v>
      </c>
    </row>
    <row r="30" spans="1:10" ht="24" customHeight="1">
      <c r="A30" s="6"/>
      <c r="B30" s="32" t="s">
        <v>188</v>
      </c>
      <c r="C30" s="32" t="s">
        <v>126</v>
      </c>
      <c r="D30" s="33" t="s">
        <v>204</v>
      </c>
      <c r="E30" s="9">
        <v>120000</v>
      </c>
      <c r="F30" s="9">
        <v>120000</v>
      </c>
      <c r="G30" s="9">
        <v>30000</v>
      </c>
      <c r="H30" s="9">
        <v>122397.11</v>
      </c>
      <c r="I30" s="10">
        <v>92397.11</v>
      </c>
      <c r="J30" s="10">
        <v>407.99036666666666</v>
      </c>
    </row>
    <row r="31" spans="1:10" ht="24" customHeight="1">
      <c r="A31" s="6"/>
      <c r="B31" s="32" t="s">
        <v>188</v>
      </c>
      <c r="C31" s="32" t="s">
        <v>127</v>
      </c>
      <c r="D31" s="33" t="s">
        <v>205</v>
      </c>
      <c r="E31" s="9">
        <v>8000000</v>
      </c>
      <c r="F31" s="9">
        <v>8000000</v>
      </c>
      <c r="G31" s="9">
        <v>1500000</v>
      </c>
      <c r="H31" s="9">
        <v>2274520.83</v>
      </c>
      <c r="I31" s="10">
        <v>774520.83</v>
      </c>
      <c r="J31" s="10">
        <v>151.634722</v>
      </c>
    </row>
    <row r="32" spans="1:10" ht="65.25" customHeight="1">
      <c r="A32" s="6"/>
      <c r="B32" s="32" t="s">
        <v>188</v>
      </c>
      <c r="C32" s="32" t="s">
        <v>128</v>
      </c>
      <c r="D32" s="33" t="s">
        <v>206</v>
      </c>
      <c r="E32" s="9">
        <v>6000000</v>
      </c>
      <c r="F32" s="9">
        <v>6000000</v>
      </c>
      <c r="G32" s="9">
        <v>1400000</v>
      </c>
      <c r="H32" s="9">
        <v>1439840.68</v>
      </c>
      <c r="I32" s="10">
        <v>39840.679999999935</v>
      </c>
      <c r="J32" s="10">
        <v>102.84576285714284</v>
      </c>
    </row>
    <row r="33" spans="1:10" ht="46.5" customHeight="1">
      <c r="A33" s="6"/>
      <c r="B33" s="32" t="s">
        <v>188</v>
      </c>
      <c r="C33" s="32" t="s">
        <v>129</v>
      </c>
      <c r="D33" s="33" t="s">
        <v>38</v>
      </c>
      <c r="E33" s="9">
        <v>70000</v>
      </c>
      <c r="F33" s="9">
        <v>70000</v>
      </c>
      <c r="G33" s="9">
        <v>30000</v>
      </c>
      <c r="H33" s="9">
        <v>33750</v>
      </c>
      <c r="I33" s="10">
        <v>3750</v>
      </c>
      <c r="J33" s="10">
        <v>112.5</v>
      </c>
    </row>
    <row r="34" spans="1:10" ht="23.25" customHeight="1">
      <c r="A34" s="6"/>
      <c r="B34" s="32" t="s">
        <v>188</v>
      </c>
      <c r="C34" s="32" t="s">
        <v>130</v>
      </c>
      <c r="D34" s="33" t="s">
        <v>207</v>
      </c>
      <c r="E34" s="9">
        <v>65000</v>
      </c>
      <c r="F34" s="9">
        <v>65000</v>
      </c>
      <c r="G34" s="9">
        <v>14000</v>
      </c>
      <c r="H34" s="9">
        <v>47677</v>
      </c>
      <c r="I34" s="10">
        <v>33677</v>
      </c>
      <c r="J34" s="10">
        <v>340.55</v>
      </c>
    </row>
    <row r="35" spans="1:10" ht="78" customHeight="1">
      <c r="A35" s="6"/>
      <c r="B35" s="32" t="s">
        <v>188</v>
      </c>
      <c r="C35" s="32" t="s">
        <v>131</v>
      </c>
      <c r="D35" s="33" t="s">
        <v>208</v>
      </c>
      <c r="E35" s="9">
        <v>44000</v>
      </c>
      <c r="F35" s="9">
        <v>44000</v>
      </c>
      <c r="G35" s="9">
        <v>9000</v>
      </c>
      <c r="H35" s="9">
        <v>233520</v>
      </c>
      <c r="I35" s="10">
        <v>224520</v>
      </c>
      <c r="J35" s="10">
        <v>2594.6666666666665</v>
      </c>
    </row>
    <row r="36" spans="1:10" ht="46.5" customHeight="1">
      <c r="A36" s="6"/>
      <c r="B36" s="32" t="s">
        <v>188</v>
      </c>
      <c r="C36" s="32" t="s">
        <v>132</v>
      </c>
      <c r="D36" s="33" t="s">
        <v>62</v>
      </c>
      <c r="E36" s="9">
        <v>6000</v>
      </c>
      <c r="F36" s="9">
        <v>6000</v>
      </c>
      <c r="G36" s="9">
        <v>1500</v>
      </c>
      <c r="H36" s="9">
        <v>5400</v>
      </c>
      <c r="I36" s="10">
        <v>3900</v>
      </c>
      <c r="J36" s="10">
        <v>360</v>
      </c>
    </row>
    <row r="37" spans="1:10" ht="22.5" customHeight="1">
      <c r="A37" s="6"/>
      <c r="B37" s="32" t="s">
        <v>188</v>
      </c>
      <c r="C37" s="32" t="s">
        <v>133</v>
      </c>
      <c r="D37" s="33" t="s">
        <v>39</v>
      </c>
      <c r="E37" s="9">
        <v>400000</v>
      </c>
      <c r="F37" s="9">
        <v>400000</v>
      </c>
      <c r="G37" s="9">
        <v>50000</v>
      </c>
      <c r="H37" s="9">
        <v>118522.73</v>
      </c>
      <c r="I37" s="10">
        <v>68522.73</v>
      </c>
      <c r="J37" s="10">
        <v>237.04546</v>
      </c>
    </row>
    <row r="38" spans="1:10" ht="36.75" customHeight="1">
      <c r="A38" s="6"/>
      <c r="B38" s="32" t="s">
        <v>188</v>
      </c>
      <c r="C38" s="32" t="s">
        <v>134</v>
      </c>
      <c r="D38" s="33" t="s">
        <v>209</v>
      </c>
      <c r="E38" s="9">
        <v>150000</v>
      </c>
      <c r="F38" s="9">
        <v>150000</v>
      </c>
      <c r="G38" s="9">
        <v>36000</v>
      </c>
      <c r="H38" s="9">
        <v>172480</v>
      </c>
      <c r="I38" s="10">
        <v>136480</v>
      </c>
      <c r="J38" s="10">
        <v>479.11111111111114</v>
      </c>
    </row>
    <row r="39" spans="1:10" ht="46.5" customHeight="1">
      <c r="A39" s="6"/>
      <c r="B39" s="32" t="s">
        <v>188</v>
      </c>
      <c r="C39" s="32" t="s">
        <v>135</v>
      </c>
      <c r="D39" s="33" t="s">
        <v>157</v>
      </c>
      <c r="E39" s="9">
        <v>480000</v>
      </c>
      <c r="F39" s="9">
        <v>480000</v>
      </c>
      <c r="G39" s="9">
        <v>120000</v>
      </c>
      <c r="H39" s="9">
        <v>126405.5</v>
      </c>
      <c r="I39" s="10">
        <v>6405.5</v>
      </c>
      <c r="J39" s="10">
        <v>105.33791666666667</v>
      </c>
    </row>
    <row r="40" spans="1:10" ht="46.5" customHeight="1">
      <c r="A40" s="6"/>
      <c r="B40" s="32" t="s">
        <v>188</v>
      </c>
      <c r="C40" s="32" t="s">
        <v>136</v>
      </c>
      <c r="D40" s="33" t="s">
        <v>210</v>
      </c>
      <c r="E40" s="9">
        <v>500</v>
      </c>
      <c r="F40" s="9">
        <v>500</v>
      </c>
      <c r="G40" s="9">
        <v>50</v>
      </c>
      <c r="H40" s="9">
        <v>213.05</v>
      </c>
      <c r="I40" s="10">
        <v>163.05</v>
      </c>
      <c r="J40" s="10">
        <v>426.1</v>
      </c>
    </row>
    <row r="41" spans="1:10" ht="46.5" customHeight="1">
      <c r="A41" s="6"/>
      <c r="B41" s="32" t="s">
        <v>188</v>
      </c>
      <c r="C41" s="32" t="s">
        <v>137</v>
      </c>
      <c r="D41" s="33" t="s">
        <v>211</v>
      </c>
      <c r="E41" s="9">
        <v>1200</v>
      </c>
      <c r="F41" s="9">
        <v>1200</v>
      </c>
      <c r="G41" s="9">
        <v>300</v>
      </c>
      <c r="H41" s="9">
        <v>408</v>
      </c>
      <c r="I41" s="10">
        <v>108</v>
      </c>
      <c r="J41" s="10">
        <v>136</v>
      </c>
    </row>
    <row r="42" spans="1:10" ht="21" customHeight="1">
      <c r="A42" s="6"/>
      <c r="B42" s="32" t="s">
        <v>188</v>
      </c>
      <c r="C42" s="32" t="s">
        <v>138</v>
      </c>
      <c r="D42" s="33" t="s">
        <v>212</v>
      </c>
      <c r="E42" s="9">
        <v>18000</v>
      </c>
      <c r="F42" s="9">
        <v>18000</v>
      </c>
      <c r="G42" s="9">
        <v>3500</v>
      </c>
      <c r="H42" s="9">
        <v>117742.48</v>
      </c>
      <c r="I42" s="10">
        <v>114242.48</v>
      </c>
      <c r="J42" s="10">
        <v>3364.0708571428568</v>
      </c>
    </row>
    <row r="43" spans="1:10" ht="75" customHeight="1">
      <c r="A43" s="6"/>
      <c r="B43" s="32" t="s">
        <v>188</v>
      </c>
      <c r="C43" s="32" t="s">
        <v>139</v>
      </c>
      <c r="D43" s="33" t="s">
        <v>217</v>
      </c>
      <c r="E43" s="9">
        <v>1000</v>
      </c>
      <c r="F43" s="9">
        <v>1000</v>
      </c>
      <c r="G43" s="9">
        <v>200</v>
      </c>
      <c r="H43" s="9">
        <v>37632.63</v>
      </c>
      <c r="I43" s="10">
        <v>37432.63</v>
      </c>
      <c r="J43" s="10">
        <v>18816.315</v>
      </c>
    </row>
    <row r="44" spans="1:10" ht="61.5" customHeight="1">
      <c r="A44" s="6"/>
      <c r="B44" s="32" t="s">
        <v>188</v>
      </c>
      <c r="C44" s="32" t="s">
        <v>140</v>
      </c>
      <c r="D44" s="33" t="s">
        <v>213</v>
      </c>
      <c r="E44" s="9">
        <v>1000</v>
      </c>
      <c r="F44" s="9">
        <v>1000</v>
      </c>
      <c r="G44" s="9">
        <v>0</v>
      </c>
      <c r="H44" s="9">
        <v>700</v>
      </c>
      <c r="I44" s="10">
        <v>700</v>
      </c>
      <c r="J44" s="10">
        <v>0</v>
      </c>
    </row>
    <row r="45" spans="1:10" ht="26.25" customHeight="1">
      <c r="A45" s="6"/>
      <c r="B45" s="32" t="s">
        <v>188</v>
      </c>
      <c r="C45" s="32" t="s">
        <v>141</v>
      </c>
      <c r="D45" s="33" t="s">
        <v>214</v>
      </c>
      <c r="E45" s="9">
        <v>44215200</v>
      </c>
      <c r="F45" s="9">
        <v>44215200</v>
      </c>
      <c r="G45" s="9">
        <v>11053800</v>
      </c>
      <c r="H45" s="9">
        <v>11053800</v>
      </c>
      <c r="I45" s="10">
        <v>0</v>
      </c>
      <c r="J45" s="10">
        <v>100</v>
      </c>
    </row>
    <row r="46" spans="1:10" ht="78.75" customHeight="1">
      <c r="A46" s="6"/>
      <c r="B46" s="32" t="s">
        <v>188</v>
      </c>
      <c r="C46" s="32" t="s">
        <v>215</v>
      </c>
      <c r="D46" s="33" t="s">
        <v>218</v>
      </c>
      <c r="E46" s="9">
        <v>0</v>
      </c>
      <c r="F46" s="9">
        <v>418500</v>
      </c>
      <c r="G46" s="9">
        <v>104700</v>
      </c>
      <c r="H46" s="9">
        <v>104700</v>
      </c>
      <c r="I46" s="10">
        <v>0</v>
      </c>
      <c r="J46" s="10">
        <v>100</v>
      </c>
    </row>
    <row r="47" spans="1:10" ht="30.75" customHeight="1">
      <c r="A47" s="6"/>
      <c r="B47" s="32" t="s">
        <v>188</v>
      </c>
      <c r="C47" s="32" t="s">
        <v>142</v>
      </c>
      <c r="D47" s="33" t="s">
        <v>216</v>
      </c>
      <c r="E47" s="9">
        <v>58671300</v>
      </c>
      <c r="F47" s="9">
        <v>58671300</v>
      </c>
      <c r="G47" s="9">
        <v>13758000</v>
      </c>
      <c r="H47" s="9">
        <v>13758000</v>
      </c>
      <c r="I47" s="10">
        <v>0</v>
      </c>
      <c r="J47" s="10">
        <v>100</v>
      </c>
    </row>
    <row r="48" spans="1:10" ht="63" customHeight="1">
      <c r="A48" s="6"/>
      <c r="B48" s="32" t="s">
        <v>188</v>
      </c>
      <c r="C48" s="32" t="s">
        <v>143</v>
      </c>
      <c r="D48" s="33" t="s">
        <v>56</v>
      </c>
      <c r="E48" s="9">
        <v>1599594</v>
      </c>
      <c r="F48" s="9">
        <v>1599594</v>
      </c>
      <c r="G48" s="9">
        <v>399900</v>
      </c>
      <c r="H48" s="9">
        <v>399900</v>
      </c>
      <c r="I48" s="10">
        <v>0</v>
      </c>
      <c r="J48" s="10">
        <v>100</v>
      </c>
    </row>
    <row r="49" spans="1:10" ht="39.75" customHeight="1">
      <c r="A49" s="6"/>
      <c r="B49" s="32" t="s">
        <v>188</v>
      </c>
      <c r="C49" s="32" t="s">
        <v>144</v>
      </c>
      <c r="D49" s="33" t="s">
        <v>63</v>
      </c>
      <c r="E49" s="9">
        <v>1324300</v>
      </c>
      <c r="F49" s="9">
        <v>1324300</v>
      </c>
      <c r="G49" s="9">
        <v>347700</v>
      </c>
      <c r="H49" s="9">
        <v>347700</v>
      </c>
      <c r="I49" s="10">
        <v>0</v>
      </c>
      <c r="J49" s="10">
        <v>100</v>
      </c>
    </row>
    <row r="50" spans="1:10" ht="57.75" customHeight="1">
      <c r="A50" s="6"/>
      <c r="B50" s="32" t="s">
        <v>188</v>
      </c>
      <c r="C50" s="32" t="s">
        <v>145</v>
      </c>
      <c r="D50" s="33" t="s">
        <v>61</v>
      </c>
      <c r="E50" s="9">
        <v>0</v>
      </c>
      <c r="F50" s="9">
        <v>168454</v>
      </c>
      <c r="G50" s="9">
        <v>42114</v>
      </c>
      <c r="H50" s="9">
        <v>42114</v>
      </c>
      <c r="I50" s="10">
        <v>0</v>
      </c>
      <c r="J50" s="10">
        <v>100</v>
      </c>
    </row>
    <row r="51" spans="1:10" ht="22.5" customHeight="1">
      <c r="A51" s="6"/>
      <c r="B51" s="32"/>
      <c r="C51" s="32" t="s">
        <v>23</v>
      </c>
      <c r="D51" s="33" t="s">
        <v>146</v>
      </c>
      <c r="E51" s="9">
        <v>97299800</v>
      </c>
      <c r="F51" s="9">
        <v>97299800</v>
      </c>
      <c r="G51" s="9">
        <v>20255050</v>
      </c>
      <c r="H51" s="9">
        <v>23094580.260000005</v>
      </c>
      <c r="I51" s="10">
        <v>2839530.2600000054</v>
      </c>
      <c r="J51" s="10">
        <v>114.01887558905067</v>
      </c>
    </row>
    <row r="52" spans="1:10" ht="12.75">
      <c r="A52" s="6"/>
      <c r="B52" s="32"/>
      <c r="C52" s="32" t="s">
        <v>23</v>
      </c>
      <c r="D52" s="33" t="s">
        <v>24</v>
      </c>
      <c r="E52" s="9">
        <v>203110194</v>
      </c>
      <c r="F52" s="9">
        <v>203697148</v>
      </c>
      <c r="G52" s="9">
        <v>45961264</v>
      </c>
      <c r="H52" s="9">
        <v>48800794.260000005</v>
      </c>
      <c r="I52" s="10">
        <v>2839530.2600000054</v>
      </c>
      <c r="J52" s="10">
        <v>106.17809436224384</v>
      </c>
    </row>
    <row r="53" ht="12.75">
      <c r="A53" s="6"/>
    </row>
    <row r="54" ht="12.75">
      <c r="A54" s="6"/>
    </row>
    <row r="55" spans="1:6" s="12" customFormat="1" ht="18">
      <c r="A55" s="17"/>
      <c r="B55" s="25" t="s">
        <v>166</v>
      </c>
      <c r="C55" s="26"/>
      <c r="E55" s="26"/>
      <c r="F55" s="25" t="s">
        <v>167</v>
      </c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</sheetData>
  <sheetProtection/>
  <mergeCells count="4">
    <mergeCell ref="B4:I4"/>
    <mergeCell ref="B5:I5"/>
    <mergeCell ref="B6:I6"/>
    <mergeCell ref="A8:A9"/>
  </mergeCells>
  <printOptions horizontalCentered="1"/>
  <pageMargins left="0.7874015748031497" right="0.7874015748031497" top="1.1811023622047245" bottom="0.3937007874015748" header="0" footer="0"/>
  <pageSetup fitToHeight="10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view="pageBreakPreview" zoomScaleSheetLayoutView="100" zoomScalePageLayoutView="0" workbookViewId="0" topLeftCell="A52">
      <selection activeCell="C12" sqref="C12"/>
    </sheetView>
  </sheetViews>
  <sheetFormatPr defaultColWidth="9.00390625" defaultRowHeight="12.75"/>
  <cols>
    <col min="1" max="1" width="10.625" style="0" customWidth="1"/>
    <col min="2" max="2" width="47.50390625" style="43" customWidth="1"/>
    <col min="3" max="3" width="15.125" style="0" customWidth="1"/>
    <col min="4" max="4" width="13.625" style="0" customWidth="1"/>
    <col min="5" max="5" width="17.125" style="0" customWidth="1"/>
    <col min="6" max="6" width="16.125" style="0" customWidth="1"/>
    <col min="7" max="15" width="15.625" style="0" hidden="1" customWidth="1"/>
  </cols>
  <sheetData>
    <row r="1" spans="2:4" s="13" customFormat="1" ht="18">
      <c r="B1" s="40"/>
      <c r="D1" s="13" t="s">
        <v>155</v>
      </c>
    </row>
    <row r="2" spans="2:4" s="13" customFormat="1" ht="18">
      <c r="B2" s="40"/>
      <c r="D2" s="13" t="s">
        <v>156</v>
      </c>
    </row>
    <row r="3" spans="2:4" s="13" customFormat="1" ht="18">
      <c r="B3" s="40"/>
      <c r="D3" s="13" t="s">
        <v>168</v>
      </c>
    </row>
    <row r="4" s="13" customFormat="1" ht="18">
      <c r="B4" s="40"/>
    </row>
    <row r="5" spans="1:8" s="13" customFormat="1" ht="18">
      <c r="A5" s="44" t="s">
        <v>227</v>
      </c>
      <c r="B5" s="44"/>
      <c r="C5" s="44"/>
      <c r="D5" s="44"/>
      <c r="E5" s="44"/>
      <c r="F5" s="44"/>
      <c r="G5" s="34"/>
      <c r="H5" s="34"/>
    </row>
    <row r="6" spans="1:11" s="13" customFormat="1" ht="18">
      <c r="A6" s="44" t="s">
        <v>169</v>
      </c>
      <c r="B6" s="44"/>
      <c r="C6" s="44"/>
      <c r="D6" s="44"/>
      <c r="E6" s="44"/>
      <c r="F6" s="44"/>
      <c r="G6" s="34"/>
      <c r="H6" s="34"/>
      <c r="I6" s="34"/>
      <c r="J6" s="34"/>
      <c r="K6" s="34"/>
    </row>
    <row r="7" spans="1:11" s="13" customFormat="1" ht="18">
      <c r="A7" s="38" t="s">
        <v>0</v>
      </c>
      <c r="B7" s="38"/>
      <c r="C7" s="38"/>
      <c r="D7" s="38"/>
      <c r="E7" s="38"/>
      <c r="F7" s="38"/>
      <c r="G7" s="35"/>
      <c r="H7" s="35"/>
      <c r="I7" s="35"/>
      <c r="J7" s="35"/>
      <c r="K7" s="35"/>
    </row>
    <row r="8" spans="1:11" s="13" customFormat="1" ht="18">
      <c r="A8" s="11" t="s">
        <v>225</v>
      </c>
      <c r="B8" s="41"/>
      <c r="C8" s="15"/>
      <c r="F8" s="14" t="s">
        <v>228</v>
      </c>
      <c r="K8" s="14" t="s">
        <v>228</v>
      </c>
    </row>
    <row r="9" spans="1:15" s="1" customFormat="1" ht="52.5">
      <c r="A9" s="20" t="s">
        <v>1</v>
      </c>
      <c r="B9" s="20" t="s">
        <v>2</v>
      </c>
      <c r="C9" s="20" t="s">
        <v>3</v>
      </c>
      <c r="D9" s="20" t="s">
        <v>4</v>
      </c>
      <c r="E9" s="20" t="s">
        <v>5</v>
      </c>
      <c r="F9" s="20" t="s">
        <v>7</v>
      </c>
      <c r="G9" s="2" t="s">
        <v>6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14</v>
      </c>
      <c r="O9" s="2" t="s">
        <v>15</v>
      </c>
    </row>
    <row r="10" spans="1:15" ht="12.75">
      <c r="A10" s="21">
        <v>1</v>
      </c>
      <c r="B10" s="21">
        <v>2</v>
      </c>
      <c r="C10" s="21">
        <v>3</v>
      </c>
      <c r="D10" s="21">
        <v>4</v>
      </c>
      <c r="E10" s="21">
        <v>6</v>
      </c>
      <c r="F10" s="21">
        <v>8</v>
      </c>
      <c r="G10" s="3">
        <v>0</v>
      </c>
      <c r="H10" s="3">
        <v>2294323.48</v>
      </c>
      <c r="I10" s="3">
        <v>0</v>
      </c>
      <c r="J10" s="3">
        <f aca="true" t="shared" si="0" ref="J10:J43">E10-F10</f>
        <v>-2</v>
      </c>
      <c r="K10" s="3">
        <f aca="true" t="shared" si="1" ref="K10:K43">D10-F10</f>
        <v>-4</v>
      </c>
      <c r="L10" s="3">
        <f aca="true" t="shared" si="2" ref="L10:L43">IF(E10=0,0,(F10/E10)*100)</f>
        <v>133.33333333333331</v>
      </c>
      <c r="M10" s="3" t="e">
        <f>D10-#REF!</f>
        <v>#REF!</v>
      </c>
      <c r="N10" s="3" t="e">
        <f>E10-#REF!</f>
        <v>#REF!</v>
      </c>
      <c r="O10" s="3" t="e">
        <f>IF(E10=0,0,(#REF!/E10)*100)</f>
        <v>#REF!</v>
      </c>
    </row>
    <row r="11" spans="1:15" ht="12.75">
      <c r="A11" s="22" t="s">
        <v>16</v>
      </c>
      <c r="B11" s="23" t="s">
        <v>17</v>
      </c>
      <c r="C11" s="24">
        <v>58103341</v>
      </c>
      <c r="D11" s="24">
        <v>59687585</v>
      </c>
      <c r="E11" s="24">
        <v>12717626.72</v>
      </c>
      <c r="F11" s="24">
        <v>12436749.77</v>
      </c>
      <c r="G11" s="4">
        <v>0</v>
      </c>
      <c r="H11" s="4">
        <v>1462583.91</v>
      </c>
      <c r="I11" s="4">
        <v>0</v>
      </c>
      <c r="J11" s="4">
        <f t="shared" si="0"/>
        <v>280876.9500000011</v>
      </c>
      <c r="K11" s="4">
        <f t="shared" si="1"/>
        <v>47250835.230000004</v>
      </c>
      <c r="L11" s="4">
        <f t="shared" si="2"/>
        <v>97.79143580650714</v>
      </c>
      <c r="M11" s="4" t="e">
        <f>D11-#REF!</f>
        <v>#REF!</v>
      </c>
      <c r="N11" s="4" t="e">
        <f>E11-#REF!</f>
        <v>#REF!</v>
      </c>
      <c r="O11" s="4" t="e">
        <f>IF(E11=0,0,(#REF!/E11)*100)</f>
        <v>#REF!</v>
      </c>
    </row>
    <row r="12" spans="1:15" ht="66">
      <c r="A12" s="22" t="s">
        <v>67</v>
      </c>
      <c r="B12" s="23" t="s">
        <v>18</v>
      </c>
      <c r="C12" s="24">
        <v>25551175</v>
      </c>
      <c r="D12" s="24">
        <v>25901175</v>
      </c>
      <c r="E12" s="24">
        <v>5169575.08</v>
      </c>
      <c r="F12" s="24">
        <v>5088337.02</v>
      </c>
      <c r="G12" s="4">
        <v>0</v>
      </c>
      <c r="H12" s="4">
        <v>46329.38</v>
      </c>
      <c r="I12" s="4">
        <v>0</v>
      </c>
      <c r="J12" s="4">
        <f t="shared" si="0"/>
        <v>81238.06000000052</v>
      </c>
      <c r="K12" s="4">
        <f t="shared" si="1"/>
        <v>20812837.98</v>
      </c>
      <c r="L12" s="4">
        <f t="shared" si="2"/>
        <v>98.42853505862999</v>
      </c>
      <c r="M12" s="4" t="e">
        <f>D12-#REF!</f>
        <v>#REF!</v>
      </c>
      <c r="N12" s="4" t="e">
        <f>E12-#REF!</f>
        <v>#REF!</v>
      </c>
      <c r="O12" s="4" t="e">
        <f>IF(E12=0,0,(#REF!/E12)*100)</f>
        <v>#REF!</v>
      </c>
    </row>
    <row r="13" spans="1:15" ht="12.75">
      <c r="A13" s="22" t="s">
        <v>68</v>
      </c>
      <c r="B13" s="23" t="s">
        <v>40</v>
      </c>
      <c r="C13" s="24">
        <v>515000</v>
      </c>
      <c r="D13" s="24">
        <v>515000</v>
      </c>
      <c r="E13" s="24">
        <v>78654.25</v>
      </c>
      <c r="F13" s="24">
        <v>78654.25</v>
      </c>
      <c r="G13" s="4">
        <v>0</v>
      </c>
      <c r="H13" s="4">
        <v>112189.48</v>
      </c>
      <c r="I13" s="4">
        <v>0</v>
      </c>
      <c r="J13" s="4">
        <f t="shared" si="0"/>
        <v>0</v>
      </c>
      <c r="K13" s="4">
        <f t="shared" si="1"/>
        <v>436345.75</v>
      </c>
      <c r="L13" s="4">
        <f t="shared" si="2"/>
        <v>100</v>
      </c>
      <c r="M13" s="4" t="e">
        <f>D13-#REF!</f>
        <v>#REF!</v>
      </c>
      <c r="N13" s="4" t="e">
        <f>E13-#REF!</f>
        <v>#REF!</v>
      </c>
      <c r="O13" s="4" t="e">
        <f>IF(E13=0,0,(#REF!/E13)*100)</f>
        <v>#REF!</v>
      </c>
    </row>
    <row r="14" spans="1:15" ht="26.25">
      <c r="A14" s="22" t="s">
        <v>69</v>
      </c>
      <c r="B14" s="23" t="s">
        <v>70</v>
      </c>
      <c r="C14" s="24">
        <v>6183490</v>
      </c>
      <c r="D14" s="24">
        <v>6480490</v>
      </c>
      <c r="E14" s="24">
        <v>1036023.71</v>
      </c>
      <c r="F14" s="24">
        <v>988704.68</v>
      </c>
      <c r="G14" s="4">
        <v>0</v>
      </c>
      <c r="H14" s="4">
        <v>51577.53</v>
      </c>
      <c r="I14" s="4">
        <v>0</v>
      </c>
      <c r="J14" s="4">
        <f t="shared" si="0"/>
        <v>47319.02999999991</v>
      </c>
      <c r="K14" s="4">
        <f t="shared" si="1"/>
        <v>5491785.32</v>
      </c>
      <c r="L14" s="4">
        <f t="shared" si="2"/>
        <v>95.43263059105087</v>
      </c>
      <c r="M14" s="4" t="e">
        <f>D14-#REF!</f>
        <v>#REF!</v>
      </c>
      <c r="N14" s="4" t="e">
        <f>E14-#REF!</f>
        <v>#REF!</v>
      </c>
      <c r="O14" s="4" t="e">
        <f>IF(E14=0,0,(#REF!/E14)*100)</f>
        <v>#REF!</v>
      </c>
    </row>
    <row r="15" spans="1:15" ht="39">
      <c r="A15" s="22" t="s">
        <v>71</v>
      </c>
      <c r="B15" s="23" t="s">
        <v>41</v>
      </c>
      <c r="C15" s="24">
        <v>2097348</v>
      </c>
      <c r="D15" s="24">
        <v>2097348</v>
      </c>
      <c r="E15" s="24">
        <v>538661</v>
      </c>
      <c r="F15" s="24">
        <v>530579.89</v>
      </c>
      <c r="G15" s="4">
        <v>0</v>
      </c>
      <c r="H15" s="4">
        <v>0</v>
      </c>
      <c r="I15" s="4">
        <v>0</v>
      </c>
      <c r="J15" s="4">
        <f t="shared" si="0"/>
        <v>8081.109999999986</v>
      </c>
      <c r="K15" s="4">
        <f t="shared" si="1"/>
        <v>1566768.1099999999</v>
      </c>
      <c r="L15" s="4">
        <f t="shared" si="2"/>
        <v>98.49977815360683</v>
      </c>
      <c r="M15" s="4" t="e">
        <f>D15-#REF!</f>
        <v>#REF!</v>
      </c>
      <c r="N15" s="4" t="e">
        <f>E15-#REF!</f>
        <v>#REF!</v>
      </c>
      <c r="O15" s="4" t="e">
        <f>IF(E15=0,0,(#REF!/E15)*100)</f>
        <v>#REF!</v>
      </c>
    </row>
    <row r="16" spans="1:15" ht="12.75">
      <c r="A16" s="22" t="s">
        <v>170</v>
      </c>
      <c r="B16" s="23" t="s">
        <v>171</v>
      </c>
      <c r="C16" s="24">
        <v>319300</v>
      </c>
      <c r="D16" s="24">
        <v>319300</v>
      </c>
      <c r="E16" s="24">
        <v>57263</v>
      </c>
      <c r="F16" s="24">
        <v>56868</v>
      </c>
      <c r="G16" s="4">
        <v>0</v>
      </c>
      <c r="H16" s="4">
        <v>236164.87</v>
      </c>
      <c r="I16" s="4">
        <v>0</v>
      </c>
      <c r="J16" s="4">
        <f t="shared" si="0"/>
        <v>395</v>
      </c>
      <c r="K16" s="4">
        <f t="shared" si="1"/>
        <v>262432</v>
      </c>
      <c r="L16" s="4">
        <f t="shared" si="2"/>
        <v>99.31020030386112</v>
      </c>
      <c r="M16" s="4" t="e">
        <f>D16-#REF!</f>
        <v>#REF!</v>
      </c>
      <c r="N16" s="4" t="e">
        <f>E16-#REF!</f>
        <v>#REF!</v>
      </c>
      <c r="O16" s="4" t="e">
        <f>IF(E16=0,0,(#REF!/E16)*100)</f>
        <v>#REF!</v>
      </c>
    </row>
    <row r="17" spans="1:15" ht="26.25">
      <c r="A17" s="22" t="s">
        <v>172</v>
      </c>
      <c r="B17" s="23" t="s">
        <v>173</v>
      </c>
      <c r="C17" s="24">
        <v>3000</v>
      </c>
      <c r="D17" s="24">
        <v>3000</v>
      </c>
      <c r="E17" s="24">
        <v>0</v>
      </c>
      <c r="F17" s="24">
        <v>0</v>
      </c>
      <c r="G17" s="4">
        <v>0</v>
      </c>
      <c r="H17" s="4">
        <v>0</v>
      </c>
      <c r="I17" s="4">
        <v>0</v>
      </c>
      <c r="J17" s="4">
        <f t="shared" si="0"/>
        <v>0</v>
      </c>
      <c r="K17" s="4">
        <f t="shared" si="1"/>
        <v>3000</v>
      </c>
      <c r="L17" s="4">
        <f t="shared" si="2"/>
        <v>0</v>
      </c>
      <c r="M17" s="4" t="e">
        <f>D17-#REF!</f>
        <v>#REF!</v>
      </c>
      <c r="N17" s="4" t="e">
        <f>E17-#REF!</f>
        <v>#REF!</v>
      </c>
      <c r="O17" s="4">
        <f>IF(E17=0,0,(#REF!/E17)*100)</f>
        <v>0</v>
      </c>
    </row>
    <row r="18" spans="1:15" ht="39">
      <c r="A18" s="22" t="s">
        <v>72</v>
      </c>
      <c r="B18" s="23" t="s">
        <v>42</v>
      </c>
      <c r="C18" s="24">
        <v>50000</v>
      </c>
      <c r="D18" s="24">
        <v>50000</v>
      </c>
      <c r="E18" s="24">
        <v>12574.36</v>
      </c>
      <c r="F18" s="24">
        <v>12574.36</v>
      </c>
      <c r="G18" s="4">
        <v>0</v>
      </c>
      <c r="H18" s="4">
        <v>21300</v>
      </c>
      <c r="I18" s="4">
        <v>0</v>
      </c>
      <c r="J18" s="4">
        <f t="shared" si="0"/>
        <v>0</v>
      </c>
      <c r="K18" s="4">
        <f t="shared" si="1"/>
        <v>37425.64</v>
      </c>
      <c r="L18" s="4">
        <f t="shared" si="2"/>
        <v>100</v>
      </c>
      <c r="M18" s="4" t="e">
        <f>D18-#REF!</f>
        <v>#REF!</v>
      </c>
      <c r="N18" s="4" t="e">
        <f>E18-#REF!</f>
        <v>#REF!</v>
      </c>
      <c r="O18" s="4" t="e">
        <f>IF(E18=0,0,(#REF!/E18)*100)</f>
        <v>#REF!</v>
      </c>
    </row>
    <row r="19" spans="1:15" ht="52.5">
      <c r="A19" s="22" t="s">
        <v>73</v>
      </c>
      <c r="B19" s="23" t="s">
        <v>19</v>
      </c>
      <c r="C19" s="24">
        <v>10938592</v>
      </c>
      <c r="D19" s="24">
        <v>11119092</v>
      </c>
      <c r="E19" s="24">
        <v>2286539.85</v>
      </c>
      <c r="F19" s="24">
        <v>2286539.85</v>
      </c>
      <c r="G19" s="4">
        <v>0</v>
      </c>
      <c r="H19" s="4">
        <v>0</v>
      </c>
      <c r="I19" s="4">
        <v>0</v>
      </c>
      <c r="J19" s="4">
        <f t="shared" si="0"/>
        <v>0</v>
      </c>
      <c r="K19" s="4">
        <f t="shared" si="1"/>
        <v>8832552.15</v>
      </c>
      <c r="L19" s="4">
        <f t="shared" si="2"/>
        <v>100</v>
      </c>
      <c r="M19" s="4" t="e">
        <f>D19-#REF!</f>
        <v>#REF!</v>
      </c>
      <c r="N19" s="4" t="e">
        <f>E19-#REF!</f>
        <v>#REF!</v>
      </c>
      <c r="O19" s="4" t="e">
        <f>IF(E19=0,0,(#REF!/E19)*100)</f>
        <v>#REF!</v>
      </c>
    </row>
    <row r="20" spans="1:15" ht="26.25">
      <c r="A20" s="22" t="s">
        <v>74</v>
      </c>
      <c r="B20" s="23" t="s">
        <v>43</v>
      </c>
      <c r="C20" s="24">
        <v>1099500</v>
      </c>
      <c r="D20" s="24">
        <v>1099500</v>
      </c>
      <c r="E20" s="24">
        <v>214500</v>
      </c>
      <c r="F20" s="24">
        <v>214500</v>
      </c>
      <c r="G20" s="4">
        <v>0</v>
      </c>
      <c r="H20" s="4">
        <v>354597.3</v>
      </c>
      <c r="I20" s="4">
        <v>0</v>
      </c>
      <c r="J20" s="4">
        <f t="shared" si="0"/>
        <v>0</v>
      </c>
      <c r="K20" s="4">
        <f t="shared" si="1"/>
        <v>885000</v>
      </c>
      <c r="L20" s="4">
        <f t="shared" si="2"/>
        <v>100</v>
      </c>
      <c r="M20" s="4" t="e">
        <f>D20-#REF!</f>
        <v>#REF!</v>
      </c>
      <c r="N20" s="4" t="e">
        <f>E20-#REF!</f>
        <v>#REF!</v>
      </c>
      <c r="O20" s="4" t="e">
        <f>IF(E20=0,0,(#REF!/E20)*100)</f>
        <v>#REF!</v>
      </c>
    </row>
    <row r="21" spans="1:15" ht="26.25">
      <c r="A21" s="22" t="s">
        <v>75</v>
      </c>
      <c r="B21" s="23" t="s">
        <v>44</v>
      </c>
      <c r="C21" s="24">
        <v>1800000</v>
      </c>
      <c r="D21" s="24">
        <v>1800000</v>
      </c>
      <c r="E21" s="24">
        <v>413000</v>
      </c>
      <c r="F21" s="24">
        <v>413000</v>
      </c>
      <c r="G21" s="4">
        <v>0</v>
      </c>
      <c r="H21" s="4">
        <v>8000</v>
      </c>
      <c r="I21" s="4">
        <v>0</v>
      </c>
      <c r="J21" s="4">
        <f t="shared" si="0"/>
        <v>0</v>
      </c>
      <c r="K21" s="4">
        <f t="shared" si="1"/>
        <v>1387000</v>
      </c>
      <c r="L21" s="4">
        <f t="shared" si="2"/>
        <v>100</v>
      </c>
      <c r="M21" s="4" t="e">
        <f>D21-#REF!</f>
        <v>#REF!</v>
      </c>
      <c r="N21" s="4" t="e">
        <f>E21-#REF!</f>
        <v>#REF!</v>
      </c>
      <c r="O21" s="4" t="e">
        <f>IF(E21=0,0,(#REF!/E21)*100)</f>
        <v>#REF!</v>
      </c>
    </row>
    <row r="22" spans="1:15" ht="12.75">
      <c r="A22" s="22" t="s">
        <v>76</v>
      </c>
      <c r="B22" s="23" t="s">
        <v>45</v>
      </c>
      <c r="C22" s="24">
        <v>5240000</v>
      </c>
      <c r="D22" s="24">
        <v>5310000</v>
      </c>
      <c r="E22" s="24">
        <v>1445864</v>
      </c>
      <c r="F22" s="24">
        <v>1445864</v>
      </c>
      <c r="G22" s="4">
        <v>0</v>
      </c>
      <c r="H22" s="4">
        <v>0</v>
      </c>
      <c r="I22" s="4">
        <v>0</v>
      </c>
      <c r="J22" s="4">
        <f t="shared" si="0"/>
        <v>0</v>
      </c>
      <c r="K22" s="4">
        <f t="shared" si="1"/>
        <v>3864136</v>
      </c>
      <c r="L22" s="4">
        <f t="shared" si="2"/>
        <v>100</v>
      </c>
      <c r="M22" s="4" t="e">
        <f>D22-#REF!</f>
        <v>#REF!</v>
      </c>
      <c r="N22" s="4" t="e">
        <f>E22-#REF!</f>
        <v>#REF!</v>
      </c>
      <c r="O22" s="4" t="e">
        <f>IF(E22=0,0,(#REF!/E22)*100)</f>
        <v>#REF!</v>
      </c>
    </row>
    <row r="23" spans="1:15" ht="12.75">
      <c r="A23" s="22" t="s">
        <v>158</v>
      </c>
      <c r="B23" s="23" t="s">
        <v>159</v>
      </c>
      <c r="C23" s="24">
        <v>0</v>
      </c>
      <c r="D23" s="24">
        <v>150144</v>
      </c>
      <c r="E23" s="24">
        <v>122343.75</v>
      </c>
      <c r="F23" s="24">
        <v>4500</v>
      </c>
      <c r="G23" s="4">
        <v>0</v>
      </c>
      <c r="H23" s="4">
        <v>1581.01</v>
      </c>
      <c r="I23" s="4">
        <v>0</v>
      </c>
      <c r="J23" s="4">
        <f t="shared" si="0"/>
        <v>117843.75</v>
      </c>
      <c r="K23" s="4">
        <f t="shared" si="1"/>
        <v>145644</v>
      </c>
      <c r="L23" s="4">
        <f t="shared" si="2"/>
        <v>3.67816091954023</v>
      </c>
      <c r="M23" s="4" t="e">
        <f>D23-#REF!</f>
        <v>#REF!</v>
      </c>
      <c r="N23" s="4" t="e">
        <f>E23-#REF!</f>
        <v>#REF!</v>
      </c>
      <c r="O23" s="4" t="e">
        <f>IF(E23=0,0,(#REF!/E23)*100)</f>
        <v>#REF!</v>
      </c>
    </row>
    <row r="24" spans="1:15" ht="26.25">
      <c r="A24" s="22" t="s">
        <v>160</v>
      </c>
      <c r="B24" s="23" t="s">
        <v>161</v>
      </c>
      <c r="C24" s="24">
        <v>10000</v>
      </c>
      <c r="D24" s="24">
        <v>0</v>
      </c>
      <c r="E24" s="24">
        <v>0</v>
      </c>
      <c r="F24" s="24">
        <v>0</v>
      </c>
      <c r="G24" s="4">
        <v>0</v>
      </c>
      <c r="H24" s="4">
        <v>0</v>
      </c>
      <c r="I24" s="4">
        <v>0</v>
      </c>
      <c r="J24" s="4">
        <f t="shared" si="0"/>
        <v>0</v>
      </c>
      <c r="K24" s="4">
        <f t="shared" si="1"/>
        <v>0</v>
      </c>
      <c r="L24" s="4">
        <f t="shared" si="2"/>
        <v>0</v>
      </c>
      <c r="M24" s="4" t="e">
        <f>D24-#REF!</f>
        <v>#REF!</v>
      </c>
      <c r="N24" s="4" t="e">
        <f>E24-#REF!</f>
        <v>#REF!</v>
      </c>
      <c r="O24" s="4">
        <f>IF(E24=0,0,(#REF!/E24)*100)</f>
        <v>0</v>
      </c>
    </row>
    <row r="25" spans="1:15" ht="39">
      <c r="A25" s="22" t="s">
        <v>77</v>
      </c>
      <c r="B25" s="23" t="s">
        <v>46</v>
      </c>
      <c r="C25" s="24">
        <v>2000000</v>
      </c>
      <c r="D25" s="24">
        <v>2199000</v>
      </c>
      <c r="E25" s="24">
        <v>808836</v>
      </c>
      <c r="F25" s="24">
        <v>808836</v>
      </c>
      <c r="G25" s="4">
        <v>0</v>
      </c>
      <c r="H25" s="4">
        <v>0</v>
      </c>
      <c r="I25" s="4">
        <v>0</v>
      </c>
      <c r="J25" s="4">
        <f t="shared" si="0"/>
        <v>0</v>
      </c>
      <c r="K25" s="4">
        <f t="shared" si="1"/>
        <v>1390164</v>
      </c>
      <c r="L25" s="4">
        <f t="shared" si="2"/>
        <v>100</v>
      </c>
      <c r="M25" s="4" t="e">
        <f>D25-#REF!</f>
        <v>#REF!</v>
      </c>
      <c r="N25" s="4" t="e">
        <f>E25-#REF!</f>
        <v>#REF!</v>
      </c>
      <c r="O25" s="4" t="e">
        <f>IF(E25=0,0,(#REF!/E25)*100)</f>
        <v>#REF!</v>
      </c>
    </row>
    <row r="26" spans="1:15" ht="26.25">
      <c r="A26" s="22" t="s">
        <v>174</v>
      </c>
      <c r="B26" s="23" t="s">
        <v>175</v>
      </c>
      <c r="C26" s="24">
        <v>0</v>
      </c>
      <c r="D26" s="24">
        <v>26000</v>
      </c>
      <c r="E26" s="24">
        <v>26000</v>
      </c>
      <c r="F26" s="24">
        <v>0</v>
      </c>
      <c r="G26" s="4">
        <v>0</v>
      </c>
      <c r="H26" s="4">
        <v>0</v>
      </c>
      <c r="I26" s="4">
        <v>0</v>
      </c>
      <c r="J26" s="4">
        <f t="shared" si="0"/>
        <v>26000</v>
      </c>
      <c r="K26" s="4">
        <f t="shared" si="1"/>
        <v>26000</v>
      </c>
      <c r="L26" s="4">
        <f t="shared" si="2"/>
        <v>0</v>
      </c>
      <c r="M26" s="4" t="e">
        <f>D26-#REF!</f>
        <v>#REF!</v>
      </c>
      <c r="N26" s="4" t="e">
        <f>E26-#REF!</f>
        <v>#REF!</v>
      </c>
      <c r="O26" s="4" t="e">
        <f>IF(E26=0,0,(#REF!/E26)*100)</f>
        <v>#REF!</v>
      </c>
    </row>
    <row r="27" spans="1:15" ht="26.25">
      <c r="A27" s="22" t="s">
        <v>176</v>
      </c>
      <c r="B27" s="23" t="s">
        <v>177</v>
      </c>
      <c r="C27" s="24">
        <v>0</v>
      </c>
      <c r="D27" s="24">
        <v>21600</v>
      </c>
      <c r="E27" s="24">
        <v>21600</v>
      </c>
      <c r="F27" s="24">
        <v>21600</v>
      </c>
      <c r="G27" s="3">
        <v>0</v>
      </c>
      <c r="H27" s="3">
        <v>1452525.25</v>
      </c>
      <c r="I27" s="3">
        <v>0</v>
      </c>
      <c r="J27" s="3">
        <f t="shared" si="0"/>
        <v>0</v>
      </c>
      <c r="K27" s="3">
        <f t="shared" si="1"/>
        <v>0</v>
      </c>
      <c r="L27" s="3">
        <f t="shared" si="2"/>
        <v>100</v>
      </c>
      <c r="M27" s="3" t="e">
        <f>D27-#REF!</f>
        <v>#REF!</v>
      </c>
      <c r="N27" s="3" t="e">
        <f>E27-#REF!</f>
        <v>#REF!</v>
      </c>
      <c r="O27" s="3" t="e">
        <f>IF(E27=0,0,(#REF!/E27)*100)</f>
        <v>#REF!</v>
      </c>
    </row>
    <row r="28" spans="1:15" ht="26.25">
      <c r="A28" s="22" t="s">
        <v>78</v>
      </c>
      <c r="B28" s="23" t="s">
        <v>178</v>
      </c>
      <c r="C28" s="24">
        <v>2295936</v>
      </c>
      <c r="D28" s="24">
        <v>2595936</v>
      </c>
      <c r="E28" s="24">
        <v>486191.72</v>
      </c>
      <c r="F28" s="24">
        <v>486191.72</v>
      </c>
      <c r="G28" s="4">
        <v>0</v>
      </c>
      <c r="H28" s="4">
        <v>146450.5</v>
      </c>
      <c r="I28" s="4">
        <v>0</v>
      </c>
      <c r="J28" s="4">
        <f t="shared" si="0"/>
        <v>0</v>
      </c>
      <c r="K28" s="4">
        <f t="shared" si="1"/>
        <v>2109744.2800000003</v>
      </c>
      <c r="L28" s="4">
        <f t="shared" si="2"/>
        <v>100</v>
      </c>
      <c r="M28" s="4" t="e">
        <f>D28-#REF!</f>
        <v>#REF!</v>
      </c>
      <c r="N28" s="4" t="e">
        <f>E28-#REF!</f>
        <v>#REF!</v>
      </c>
      <c r="O28" s="4" t="e">
        <f>IF(E28=0,0,(#REF!/E28)*100)</f>
        <v>#REF!</v>
      </c>
    </row>
    <row r="29" spans="1:15" ht="26.25">
      <c r="A29" s="22" t="s">
        <v>47</v>
      </c>
      <c r="B29" s="23" t="s">
        <v>79</v>
      </c>
      <c r="C29" s="24">
        <v>125205313</v>
      </c>
      <c r="D29" s="24">
        <v>125532513</v>
      </c>
      <c r="E29" s="24">
        <v>29679155.550000016</v>
      </c>
      <c r="F29" s="24">
        <v>29593167.850000016</v>
      </c>
      <c r="G29" s="4">
        <v>0</v>
      </c>
      <c r="H29" s="4">
        <v>993051.7</v>
      </c>
      <c r="I29" s="4">
        <v>0</v>
      </c>
      <c r="J29" s="4">
        <f t="shared" si="0"/>
        <v>85987.69999999925</v>
      </c>
      <c r="K29" s="4">
        <f t="shared" si="1"/>
        <v>95939345.14999998</v>
      </c>
      <c r="L29" s="4">
        <f t="shared" si="2"/>
        <v>99.7102757864686</v>
      </c>
      <c r="M29" s="4" t="e">
        <f>D29-#REF!</f>
        <v>#REF!</v>
      </c>
      <c r="N29" s="4" t="e">
        <f>E29-#REF!</f>
        <v>#REF!</v>
      </c>
      <c r="O29" s="4" t="e">
        <f>IF(E29=0,0,(#REF!/E29)*100)</f>
        <v>#REF!</v>
      </c>
    </row>
    <row r="30" spans="1:15" ht="39">
      <c r="A30" s="22" t="s">
        <v>80</v>
      </c>
      <c r="B30" s="23" t="s">
        <v>81</v>
      </c>
      <c r="C30" s="24">
        <v>1344253</v>
      </c>
      <c r="D30" s="24">
        <v>1344253</v>
      </c>
      <c r="E30" s="24">
        <v>267169.04</v>
      </c>
      <c r="F30" s="24">
        <v>267169.04</v>
      </c>
      <c r="G30" s="4">
        <v>0</v>
      </c>
      <c r="H30" s="4">
        <v>51201.25</v>
      </c>
      <c r="I30" s="4">
        <v>0</v>
      </c>
      <c r="J30" s="4">
        <f t="shared" si="0"/>
        <v>0</v>
      </c>
      <c r="K30" s="4">
        <f t="shared" si="1"/>
        <v>1077083.96</v>
      </c>
      <c r="L30" s="4">
        <f t="shared" si="2"/>
        <v>100</v>
      </c>
      <c r="M30" s="4" t="e">
        <f>D30-#REF!</f>
        <v>#REF!</v>
      </c>
      <c r="N30" s="4" t="e">
        <f>E30-#REF!</f>
        <v>#REF!</v>
      </c>
      <c r="O30" s="4" t="e">
        <f>IF(E30=0,0,(#REF!/E30)*100)</f>
        <v>#REF!</v>
      </c>
    </row>
    <row r="31" spans="1:15" ht="12.75">
      <c r="A31" s="22" t="s">
        <v>82</v>
      </c>
      <c r="B31" s="23" t="s">
        <v>48</v>
      </c>
      <c r="C31" s="24">
        <v>19296134</v>
      </c>
      <c r="D31" s="24">
        <v>19296134</v>
      </c>
      <c r="E31" s="24">
        <v>4842147.17</v>
      </c>
      <c r="F31" s="24">
        <v>4842147.17</v>
      </c>
      <c r="G31" s="4">
        <v>0</v>
      </c>
      <c r="H31" s="4">
        <v>43747.12</v>
      </c>
      <c r="I31" s="4">
        <v>0</v>
      </c>
      <c r="J31" s="4">
        <f t="shared" si="0"/>
        <v>0</v>
      </c>
      <c r="K31" s="4">
        <f t="shared" si="1"/>
        <v>14453986.83</v>
      </c>
      <c r="L31" s="4">
        <f t="shared" si="2"/>
        <v>100</v>
      </c>
      <c r="M31" s="4" t="e">
        <f>D31-#REF!</f>
        <v>#REF!</v>
      </c>
      <c r="N31" s="4" t="e">
        <f>E31-#REF!</f>
        <v>#REF!</v>
      </c>
      <c r="O31" s="4" t="e">
        <f>IF(E31=0,0,(#REF!/E31)*100)</f>
        <v>#REF!</v>
      </c>
    </row>
    <row r="32" spans="1:15" ht="39">
      <c r="A32" s="22" t="s">
        <v>83</v>
      </c>
      <c r="B32" s="23" t="s">
        <v>179</v>
      </c>
      <c r="C32" s="24">
        <v>36608422</v>
      </c>
      <c r="D32" s="24">
        <v>36608422</v>
      </c>
      <c r="E32" s="24">
        <v>8471424.82</v>
      </c>
      <c r="F32" s="24">
        <v>8470291.92</v>
      </c>
      <c r="G32" s="4">
        <v>0</v>
      </c>
      <c r="H32" s="4">
        <v>74955.98</v>
      </c>
      <c r="I32" s="4">
        <v>0</v>
      </c>
      <c r="J32" s="4">
        <f t="shared" si="0"/>
        <v>1132.9000000003725</v>
      </c>
      <c r="K32" s="4">
        <f t="shared" si="1"/>
        <v>28138130.08</v>
      </c>
      <c r="L32" s="4">
        <f t="shared" si="2"/>
        <v>99.9866268068941</v>
      </c>
      <c r="M32" s="4" t="e">
        <f>D32-#REF!</f>
        <v>#REF!</v>
      </c>
      <c r="N32" s="4" t="e">
        <f>E32-#REF!</f>
        <v>#REF!</v>
      </c>
      <c r="O32" s="4" t="e">
        <f>IF(E32=0,0,(#REF!/E32)*100)</f>
        <v>#REF!</v>
      </c>
    </row>
    <row r="33" spans="1:15" ht="39">
      <c r="A33" s="22" t="s">
        <v>84</v>
      </c>
      <c r="B33" s="23" t="s">
        <v>180</v>
      </c>
      <c r="C33" s="24">
        <v>58671300</v>
      </c>
      <c r="D33" s="24">
        <v>58671300</v>
      </c>
      <c r="E33" s="24">
        <v>13758000</v>
      </c>
      <c r="F33" s="24">
        <v>13758000</v>
      </c>
      <c r="G33" s="4">
        <v>0</v>
      </c>
      <c r="H33" s="4">
        <v>103907.79</v>
      </c>
      <c r="I33" s="4">
        <v>0</v>
      </c>
      <c r="J33" s="4">
        <f t="shared" si="0"/>
        <v>0</v>
      </c>
      <c r="K33" s="4">
        <f t="shared" si="1"/>
        <v>44913300</v>
      </c>
      <c r="L33" s="4">
        <f t="shared" si="2"/>
        <v>100</v>
      </c>
      <c r="M33" s="4" t="e">
        <f>D33-#REF!</f>
        <v>#REF!</v>
      </c>
      <c r="N33" s="4" t="e">
        <f>E33-#REF!</f>
        <v>#REF!</v>
      </c>
      <c r="O33" s="4" t="e">
        <f>IF(E33=0,0,(#REF!/E33)*100)</f>
        <v>#REF!</v>
      </c>
    </row>
    <row r="34" spans="1:15" ht="39">
      <c r="A34" s="22" t="s">
        <v>85</v>
      </c>
      <c r="B34" s="23" t="s">
        <v>65</v>
      </c>
      <c r="C34" s="24">
        <v>2454686</v>
      </c>
      <c r="D34" s="24">
        <v>2454686</v>
      </c>
      <c r="E34" s="24">
        <v>573534.61</v>
      </c>
      <c r="F34" s="24">
        <v>573534.61</v>
      </c>
      <c r="G34" s="4">
        <v>0</v>
      </c>
      <c r="H34" s="4">
        <v>1480</v>
      </c>
      <c r="I34" s="4">
        <v>0</v>
      </c>
      <c r="J34" s="4">
        <f t="shared" si="0"/>
        <v>0</v>
      </c>
      <c r="K34" s="4">
        <f t="shared" si="1"/>
        <v>1881151.3900000001</v>
      </c>
      <c r="L34" s="4">
        <f t="shared" si="2"/>
        <v>100</v>
      </c>
      <c r="M34" s="4" t="e">
        <f>D34-#REF!</f>
        <v>#REF!</v>
      </c>
      <c r="N34" s="4" t="e">
        <f>E34-#REF!</f>
        <v>#REF!</v>
      </c>
      <c r="O34" s="4" t="e">
        <f>IF(E34=0,0,(#REF!/E34)*100)</f>
        <v>#REF!</v>
      </c>
    </row>
    <row r="35" spans="1:15" ht="26.25">
      <c r="A35" s="22" t="s">
        <v>86</v>
      </c>
      <c r="B35" s="23" t="s">
        <v>49</v>
      </c>
      <c r="C35" s="24">
        <v>3633840</v>
      </c>
      <c r="D35" s="24">
        <v>3633840</v>
      </c>
      <c r="E35" s="24">
        <v>798948.24</v>
      </c>
      <c r="F35" s="24">
        <v>798948.24</v>
      </c>
      <c r="G35" s="4">
        <v>0</v>
      </c>
      <c r="H35" s="4">
        <v>37730.91</v>
      </c>
      <c r="I35" s="4">
        <v>0</v>
      </c>
      <c r="J35" s="4">
        <f t="shared" si="0"/>
        <v>0</v>
      </c>
      <c r="K35" s="4">
        <f t="shared" si="1"/>
        <v>2834891.76</v>
      </c>
      <c r="L35" s="4">
        <f t="shared" si="2"/>
        <v>100</v>
      </c>
      <c r="M35" s="4" t="e">
        <f>D35-#REF!</f>
        <v>#REF!</v>
      </c>
      <c r="N35" s="4" t="e">
        <f>E35-#REF!</f>
        <v>#REF!</v>
      </c>
      <c r="O35" s="4" t="e">
        <f>IF(E35=0,0,(#REF!/E35)*100)</f>
        <v>#REF!</v>
      </c>
    </row>
    <row r="36" spans="1:15" ht="12.75">
      <c r="A36" s="22" t="s">
        <v>87</v>
      </c>
      <c r="B36" s="23" t="s">
        <v>50</v>
      </c>
      <c r="C36" s="24">
        <v>3620</v>
      </c>
      <c r="D36" s="24">
        <v>152366</v>
      </c>
      <c r="E36" s="24">
        <v>148745.1</v>
      </c>
      <c r="F36" s="24">
        <v>148745.1</v>
      </c>
      <c r="G36" s="3">
        <v>0</v>
      </c>
      <c r="H36" s="3">
        <v>205235</v>
      </c>
      <c r="I36" s="3">
        <v>0</v>
      </c>
      <c r="J36" s="3">
        <f t="shared" si="0"/>
        <v>0</v>
      </c>
      <c r="K36" s="3">
        <f t="shared" si="1"/>
        <v>3620.899999999994</v>
      </c>
      <c r="L36" s="3">
        <f t="shared" si="2"/>
        <v>100</v>
      </c>
      <c r="M36" s="3" t="e">
        <f>D36-#REF!</f>
        <v>#REF!</v>
      </c>
      <c r="N36" s="3" t="e">
        <f>E36-#REF!</f>
        <v>#REF!</v>
      </c>
      <c r="O36" s="3" t="e">
        <f>IF(E36=0,0,(#REF!/E36)*100)</f>
        <v>#REF!</v>
      </c>
    </row>
    <row r="37" spans="1:15" ht="26.25">
      <c r="A37" s="22" t="s">
        <v>88</v>
      </c>
      <c r="B37" s="23" t="s">
        <v>89</v>
      </c>
      <c r="C37" s="24">
        <v>55053</v>
      </c>
      <c r="D37" s="24">
        <v>55053</v>
      </c>
      <c r="E37" s="24">
        <v>11838.08</v>
      </c>
      <c r="F37" s="24">
        <v>11838.08</v>
      </c>
      <c r="G37" s="4">
        <v>0</v>
      </c>
      <c r="H37" s="4">
        <v>57822.08</v>
      </c>
      <c r="I37" s="4">
        <v>0</v>
      </c>
      <c r="J37" s="4">
        <f t="shared" si="0"/>
        <v>0</v>
      </c>
      <c r="K37" s="4">
        <f t="shared" si="1"/>
        <v>43214.92</v>
      </c>
      <c r="L37" s="4">
        <f t="shared" si="2"/>
        <v>100</v>
      </c>
      <c r="M37" s="4" t="e">
        <f>D37-#REF!</f>
        <v>#REF!</v>
      </c>
      <c r="N37" s="4" t="e">
        <f>E37-#REF!</f>
        <v>#REF!</v>
      </c>
      <c r="O37" s="4" t="e">
        <f>IF(E37=0,0,(#REF!/E37)*100)</f>
        <v>#REF!</v>
      </c>
    </row>
    <row r="38" spans="1:15" ht="26.25">
      <c r="A38" s="22" t="s">
        <v>90</v>
      </c>
      <c r="B38" s="23" t="s">
        <v>91</v>
      </c>
      <c r="C38" s="24">
        <v>1324300</v>
      </c>
      <c r="D38" s="24">
        <v>1324300</v>
      </c>
      <c r="E38" s="24">
        <v>347700</v>
      </c>
      <c r="F38" s="24">
        <v>273889.09</v>
      </c>
      <c r="G38" s="4">
        <v>0</v>
      </c>
      <c r="H38" s="4">
        <v>73762.52</v>
      </c>
      <c r="I38" s="4">
        <v>0</v>
      </c>
      <c r="J38" s="4">
        <f t="shared" si="0"/>
        <v>73810.90999999997</v>
      </c>
      <c r="K38" s="4">
        <f t="shared" si="1"/>
        <v>1050410.91</v>
      </c>
      <c r="L38" s="4">
        <f t="shared" si="2"/>
        <v>78.77166810468795</v>
      </c>
      <c r="M38" s="4" t="e">
        <f>D38-#REF!</f>
        <v>#REF!</v>
      </c>
      <c r="N38" s="4" t="e">
        <f>E38-#REF!</f>
        <v>#REF!</v>
      </c>
      <c r="O38" s="4" t="e">
        <f>IF(E38=0,0,(#REF!/E38)*100)</f>
        <v>#REF!</v>
      </c>
    </row>
    <row r="39" spans="1:15" ht="26.25">
      <c r="A39" s="22" t="s">
        <v>92</v>
      </c>
      <c r="B39" s="23" t="s">
        <v>93</v>
      </c>
      <c r="C39" s="24">
        <v>373473</v>
      </c>
      <c r="D39" s="24">
        <v>373473</v>
      </c>
      <c r="E39" s="24">
        <v>82205.48</v>
      </c>
      <c r="F39" s="24">
        <v>82205.48</v>
      </c>
      <c r="G39" s="4">
        <v>0</v>
      </c>
      <c r="H39" s="4">
        <v>16821.3</v>
      </c>
      <c r="I39" s="4">
        <v>0</v>
      </c>
      <c r="J39" s="4">
        <f t="shared" si="0"/>
        <v>0</v>
      </c>
      <c r="K39" s="4">
        <f t="shared" si="1"/>
        <v>291267.52</v>
      </c>
      <c r="L39" s="4">
        <f t="shared" si="2"/>
        <v>100</v>
      </c>
      <c r="M39" s="4" t="e">
        <f>D39-#REF!</f>
        <v>#REF!</v>
      </c>
      <c r="N39" s="4" t="e">
        <f>E39-#REF!</f>
        <v>#REF!</v>
      </c>
      <c r="O39" s="4" t="e">
        <f>IF(E39=0,0,(#REF!/E39)*100)</f>
        <v>#REF!</v>
      </c>
    </row>
    <row r="40" spans="1:15" ht="52.5">
      <c r="A40" s="22" t="s">
        <v>94</v>
      </c>
      <c r="B40" s="23" t="s">
        <v>95</v>
      </c>
      <c r="C40" s="24">
        <v>0</v>
      </c>
      <c r="D40" s="24">
        <v>168454</v>
      </c>
      <c r="E40" s="24">
        <v>42114</v>
      </c>
      <c r="F40" s="24">
        <v>31070.11</v>
      </c>
      <c r="G40" s="4">
        <v>0</v>
      </c>
      <c r="H40" s="4">
        <v>35904.18</v>
      </c>
      <c r="I40" s="4">
        <v>0</v>
      </c>
      <c r="J40" s="4">
        <f t="shared" si="0"/>
        <v>11043.89</v>
      </c>
      <c r="K40" s="4">
        <f t="shared" si="1"/>
        <v>137383.89</v>
      </c>
      <c r="L40" s="4">
        <f t="shared" si="2"/>
        <v>73.77620268794225</v>
      </c>
      <c r="M40" s="4" t="e">
        <f>D40-#REF!</f>
        <v>#REF!</v>
      </c>
      <c r="N40" s="4" t="e">
        <f>E40-#REF!</f>
        <v>#REF!</v>
      </c>
      <c r="O40" s="4" t="e">
        <f>IF(E40=0,0,(#REF!/E40)*100)</f>
        <v>#REF!</v>
      </c>
    </row>
    <row r="41" spans="1:15" ht="26.25">
      <c r="A41" s="22" t="s">
        <v>96</v>
      </c>
      <c r="B41" s="23" t="s">
        <v>21</v>
      </c>
      <c r="C41" s="24">
        <v>1440232</v>
      </c>
      <c r="D41" s="24">
        <v>1450232</v>
      </c>
      <c r="E41" s="24">
        <v>335329.01</v>
      </c>
      <c r="F41" s="24">
        <v>335329.01</v>
      </c>
      <c r="G41" s="4">
        <v>0</v>
      </c>
      <c r="H41" s="4">
        <v>20924.92</v>
      </c>
      <c r="I41" s="4">
        <v>0</v>
      </c>
      <c r="J41" s="4">
        <f t="shared" si="0"/>
        <v>0</v>
      </c>
      <c r="K41" s="4">
        <f t="shared" si="1"/>
        <v>1114902.99</v>
      </c>
      <c r="L41" s="4">
        <f t="shared" si="2"/>
        <v>100</v>
      </c>
      <c r="M41" s="4" t="e">
        <f>D41-#REF!</f>
        <v>#REF!</v>
      </c>
      <c r="N41" s="4" t="e">
        <f>E41-#REF!</f>
        <v>#REF!</v>
      </c>
      <c r="O41" s="4" t="e">
        <f>IF(E41=0,0,(#REF!/E41)*100)</f>
        <v>#REF!</v>
      </c>
    </row>
    <row r="42" spans="1:15" ht="26.25">
      <c r="A42" s="22" t="s">
        <v>20</v>
      </c>
      <c r="B42" s="23" t="s">
        <v>22</v>
      </c>
      <c r="C42" s="24">
        <v>12879059</v>
      </c>
      <c r="D42" s="24">
        <v>12894059</v>
      </c>
      <c r="E42" s="24">
        <v>2903257.29</v>
      </c>
      <c r="F42" s="24">
        <v>2886334.66</v>
      </c>
      <c r="G42" s="3">
        <v>0</v>
      </c>
      <c r="H42" s="3">
        <v>23575.87</v>
      </c>
      <c r="I42" s="3">
        <v>0</v>
      </c>
      <c r="J42" s="3">
        <f t="shared" si="0"/>
        <v>16922.62999999989</v>
      </c>
      <c r="K42" s="3">
        <f t="shared" si="1"/>
        <v>10007724.34</v>
      </c>
      <c r="L42" s="3">
        <f t="shared" si="2"/>
        <v>99.41711573210242</v>
      </c>
      <c r="M42" s="3" t="e">
        <f>D42-#REF!</f>
        <v>#REF!</v>
      </c>
      <c r="N42" s="3" t="e">
        <f>E42-#REF!</f>
        <v>#REF!</v>
      </c>
      <c r="O42" s="3" t="e">
        <f>IF(E42=0,0,(#REF!/E42)*100)</f>
        <v>#REF!</v>
      </c>
    </row>
    <row r="43" spans="1:15" ht="39">
      <c r="A43" s="22" t="s">
        <v>97</v>
      </c>
      <c r="B43" s="23" t="s">
        <v>81</v>
      </c>
      <c r="C43" s="24">
        <v>754482</v>
      </c>
      <c r="D43" s="24">
        <v>754482</v>
      </c>
      <c r="E43" s="24">
        <v>164747.37</v>
      </c>
      <c r="F43" s="24">
        <v>164747.37</v>
      </c>
      <c r="G43" s="4">
        <v>0</v>
      </c>
      <c r="H43" s="4">
        <v>23575.87</v>
      </c>
      <c r="I43" s="4">
        <v>0</v>
      </c>
      <c r="J43" s="4">
        <f t="shared" si="0"/>
        <v>0</v>
      </c>
      <c r="K43" s="4">
        <f t="shared" si="1"/>
        <v>589734.63</v>
      </c>
      <c r="L43" s="4">
        <f t="shared" si="2"/>
        <v>100</v>
      </c>
      <c r="M43" s="4" t="e">
        <f>D43-#REF!</f>
        <v>#REF!</v>
      </c>
      <c r="N43" s="4" t="e">
        <f>E43-#REF!</f>
        <v>#REF!</v>
      </c>
      <c r="O43" s="4" t="e">
        <f>IF(E43=0,0,(#REF!/E43)*100)</f>
        <v>#REF!</v>
      </c>
    </row>
    <row r="44" spans="1:6" ht="26.25">
      <c r="A44" s="22" t="s">
        <v>98</v>
      </c>
      <c r="B44" s="23" t="s">
        <v>162</v>
      </c>
      <c r="C44" s="24">
        <v>3666390</v>
      </c>
      <c r="D44" s="24">
        <v>3666390</v>
      </c>
      <c r="E44" s="24">
        <v>844382.71</v>
      </c>
      <c r="F44" s="24">
        <v>844382.71</v>
      </c>
    </row>
    <row r="45" spans="1:6" ht="12.75">
      <c r="A45" s="22" t="s">
        <v>99</v>
      </c>
      <c r="B45" s="23" t="s">
        <v>51</v>
      </c>
      <c r="C45" s="24">
        <v>2792213</v>
      </c>
      <c r="D45" s="24">
        <v>2792213</v>
      </c>
      <c r="E45" s="24">
        <v>625520.13</v>
      </c>
      <c r="F45" s="24">
        <v>625520.13</v>
      </c>
    </row>
    <row r="46" spans="1:6" ht="12.75">
      <c r="A46" s="22" t="s">
        <v>100</v>
      </c>
      <c r="B46" s="23" t="s">
        <v>52</v>
      </c>
      <c r="C46" s="24">
        <v>339765</v>
      </c>
      <c r="D46" s="24">
        <v>339765</v>
      </c>
      <c r="E46" s="24">
        <v>83059.71</v>
      </c>
      <c r="F46" s="24">
        <v>83059.71</v>
      </c>
    </row>
    <row r="47" spans="1:6" ht="39">
      <c r="A47" s="22" t="s">
        <v>101</v>
      </c>
      <c r="B47" s="23" t="s">
        <v>53</v>
      </c>
      <c r="C47" s="24">
        <v>4641721</v>
      </c>
      <c r="D47" s="24">
        <v>4656721</v>
      </c>
      <c r="E47" s="24">
        <v>1037542.8</v>
      </c>
      <c r="F47" s="24">
        <v>1020620.27</v>
      </c>
    </row>
    <row r="48" spans="1:6" ht="26.25">
      <c r="A48" s="22" t="s">
        <v>102</v>
      </c>
      <c r="B48" s="23" t="s">
        <v>54</v>
      </c>
      <c r="C48" s="24">
        <v>684488</v>
      </c>
      <c r="D48" s="24">
        <v>684488</v>
      </c>
      <c r="E48" s="24">
        <v>148004.57</v>
      </c>
      <c r="F48" s="24">
        <v>148004.47</v>
      </c>
    </row>
    <row r="49" spans="1:6" s="12" customFormat="1" ht="17.25">
      <c r="A49" s="22" t="s">
        <v>55</v>
      </c>
      <c r="B49" s="23" t="s">
        <v>163</v>
      </c>
      <c r="C49" s="24">
        <v>2884496</v>
      </c>
      <c r="D49" s="24">
        <v>2929650</v>
      </c>
      <c r="E49" s="24">
        <v>470386.24</v>
      </c>
      <c r="F49" s="24">
        <v>470386.24</v>
      </c>
    </row>
    <row r="50" spans="1:6" ht="39">
      <c r="A50" s="22" t="s">
        <v>103</v>
      </c>
      <c r="B50" s="23" t="s">
        <v>81</v>
      </c>
      <c r="C50" s="24">
        <v>1911662</v>
      </c>
      <c r="D50" s="24">
        <v>1911662</v>
      </c>
      <c r="E50" s="24">
        <v>350386.24</v>
      </c>
      <c r="F50" s="24">
        <v>350386.24</v>
      </c>
    </row>
    <row r="51" spans="1:6" ht="12.75">
      <c r="A51" s="22" t="s">
        <v>104</v>
      </c>
      <c r="B51" s="23" t="s">
        <v>105</v>
      </c>
      <c r="C51" s="24">
        <v>972834</v>
      </c>
      <c r="D51" s="24">
        <v>797988</v>
      </c>
      <c r="E51" s="24">
        <v>0</v>
      </c>
      <c r="F51" s="24">
        <v>0</v>
      </c>
    </row>
    <row r="52" spans="1:6" ht="39">
      <c r="A52" s="22" t="s">
        <v>164</v>
      </c>
      <c r="B52" s="23" t="s">
        <v>165</v>
      </c>
      <c r="C52" s="24">
        <v>0</v>
      </c>
      <c r="D52" s="24">
        <v>220000</v>
      </c>
      <c r="E52" s="24">
        <v>120000</v>
      </c>
      <c r="F52" s="24">
        <v>120000</v>
      </c>
    </row>
    <row r="53" spans="1:6" ht="12.75">
      <c r="A53" s="22" t="s">
        <v>23</v>
      </c>
      <c r="B53" s="23" t="s">
        <v>24</v>
      </c>
      <c r="C53" s="24">
        <v>199072209</v>
      </c>
      <c r="D53" s="24">
        <v>201043807</v>
      </c>
      <c r="E53" s="24">
        <v>45770425.799999975</v>
      </c>
      <c r="F53" s="24">
        <v>45386638.51999998</v>
      </c>
    </row>
    <row r="54" spans="1:6" ht="12.75">
      <c r="A54" s="27"/>
      <c r="B54" s="28"/>
      <c r="C54" s="29"/>
      <c r="D54" s="29"/>
      <c r="E54" s="29"/>
      <c r="F54" s="29"/>
    </row>
    <row r="55" spans="1:6" ht="12.75">
      <c r="A55" s="27"/>
      <c r="B55" s="28"/>
      <c r="C55" s="29"/>
      <c r="D55" s="29"/>
      <c r="E55" s="29"/>
      <c r="F55" s="29"/>
    </row>
    <row r="56" spans="2:5" ht="18">
      <c r="B56" s="42" t="s">
        <v>166</v>
      </c>
      <c r="C56" s="26"/>
      <c r="D56" s="25" t="s">
        <v>167</v>
      </c>
      <c r="E56" s="26"/>
    </row>
  </sheetData>
  <sheetProtection/>
  <mergeCells count="3">
    <mergeCell ref="A6:F6"/>
    <mergeCell ref="A5:F5"/>
    <mergeCell ref="A7:F7"/>
  </mergeCells>
  <printOptions horizontalCentered="1"/>
  <pageMargins left="1.1811023622047245" right="0.3937007874015748" top="0.7874015748031497" bottom="0.7874015748031497" header="0" footer="0"/>
  <pageSetup fitToHeight="50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view="pageBreakPreview" zoomScaleSheetLayoutView="100" zoomScalePageLayoutView="0" workbookViewId="0" topLeftCell="B16">
      <selection activeCell="D27" sqref="D27"/>
    </sheetView>
  </sheetViews>
  <sheetFormatPr defaultColWidth="9.00390625" defaultRowHeight="12.75"/>
  <cols>
    <col min="1" max="1" width="0" style="0" hidden="1" customWidth="1"/>
    <col min="2" max="2" width="10.50390625" style="0" bestFit="1" customWidth="1"/>
    <col min="3" max="3" width="13.375" style="0" customWidth="1"/>
    <col min="4" max="4" width="42.625" style="0" customWidth="1"/>
    <col min="5" max="5" width="12.00390625" style="0" customWidth="1"/>
    <col min="6" max="6" width="11.875" style="0" customWidth="1"/>
    <col min="7" max="7" width="11.50390625" style="0" customWidth="1"/>
    <col min="8" max="8" width="12.00390625" style="0" customWidth="1"/>
    <col min="9" max="9" width="12.625" style="0" customWidth="1"/>
  </cols>
  <sheetData>
    <row r="1" s="13" customFormat="1" ht="18">
      <c r="F1" s="13" t="s">
        <v>155</v>
      </c>
    </row>
    <row r="2" s="13" customFormat="1" ht="18">
      <c r="F2" s="13" t="s">
        <v>156</v>
      </c>
    </row>
    <row r="3" s="13" customFormat="1" ht="18">
      <c r="F3" s="13" t="s">
        <v>168</v>
      </c>
    </row>
    <row r="4" spans="2:9" s="13" customFormat="1" ht="18">
      <c r="B4" s="36" t="s">
        <v>227</v>
      </c>
      <c r="C4" s="36"/>
      <c r="D4" s="36"/>
      <c r="E4" s="36"/>
      <c r="F4" s="36"/>
      <c r="G4" s="36"/>
      <c r="H4" s="36"/>
      <c r="I4" s="36"/>
    </row>
    <row r="5" spans="2:9" s="13" customFormat="1" ht="18">
      <c r="B5" s="36" t="s">
        <v>169</v>
      </c>
      <c r="C5" s="36"/>
      <c r="D5" s="36"/>
      <c r="E5" s="36"/>
      <c r="F5" s="36"/>
      <c r="G5" s="36"/>
      <c r="H5" s="36"/>
      <c r="I5" s="36"/>
    </row>
    <row r="6" spans="2:9" s="13" customFormat="1" ht="18">
      <c r="B6" s="36" t="s">
        <v>26</v>
      </c>
      <c r="C6" s="36"/>
      <c r="D6" s="36"/>
      <c r="E6" s="36"/>
      <c r="F6" s="36"/>
      <c r="G6" s="36"/>
      <c r="H6" s="36"/>
      <c r="I6" s="36"/>
    </row>
    <row r="7" spans="2:9" s="13" customFormat="1" ht="18">
      <c r="B7" s="11" t="s">
        <v>58</v>
      </c>
      <c r="C7" s="11"/>
      <c r="D7" s="12"/>
      <c r="I7" s="13" t="s">
        <v>228</v>
      </c>
    </row>
    <row r="8" spans="1:10" ht="26.25">
      <c r="A8" s="37"/>
      <c r="B8" s="5" t="s">
        <v>187</v>
      </c>
      <c r="C8" s="5" t="s">
        <v>59</v>
      </c>
      <c r="D8" s="2" t="s">
        <v>60</v>
      </c>
      <c r="E8" s="18" t="s">
        <v>27</v>
      </c>
      <c r="F8" s="18" t="s">
        <v>28</v>
      </c>
      <c r="G8" s="18" t="s">
        <v>29</v>
      </c>
      <c r="H8" s="19" t="s">
        <v>30</v>
      </c>
      <c r="I8" s="19" t="s">
        <v>31</v>
      </c>
      <c r="J8" s="19" t="s">
        <v>32</v>
      </c>
    </row>
    <row r="9" spans="1:10" ht="12.75">
      <c r="A9" s="37"/>
      <c r="B9" s="30">
        <v>1</v>
      </c>
      <c r="C9" s="30">
        <v>2</v>
      </c>
      <c r="D9" s="31">
        <v>3</v>
      </c>
      <c r="E9" s="30">
        <v>4</v>
      </c>
      <c r="F9" s="30">
        <v>5</v>
      </c>
      <c r="G9" s="30">
        <v>6</v>
      </c>
      <c r="H9" s="30">
        <v>7</v>
      </c>
      <c r="I9" s="30">
        <v>8</v>
      </c>
      <c r="J9" s="30">
        <v>9</v>
      </c>
    </row>
    <row r="10" spans="1:10" ht="66">
      <c r="A10" s="6"/>
      <c r="B10" s="32" t="s">
        <v>188</v>
      </c>
      <c r="C10" s="32" t="s">
        <v>147</v>
      </c>
      <c r="D10" s="33" t="s">
        <v>64</v>
      </c>
      <c r="E10" s="9">
        <v>6400</v>
      </c>
      <c r="F10" s="9">
        <v>6400</v>
      </c>
      <c r="G10" s="9">
        <v>1500</v>
      </c>
      <c r="H10" s="9">
        <v>2753.27</v>
      </c>
      <c r="I10" s="10">
        <v>1253.27</v>
      </c>
      <c r="J10" s="10">
        <v>183.55133333333333</v>
      </c>
    </row>
    <row r="11" spans="1:10" ht="26.25">
      <c r="A11" s="6"/>
      <c r="B11" s="32" t="s">
        <v>188</v>
      </c>
      <c r="C11" s="32" t="s">
        <v>148</v>
      </c>
      <c r="D11" s="33" t="s">
        <v>219</v>
      </c>
      <c r="E11" s="9">
        <v>5200</v>
      </c>
      <c r="F11" s="9">
        <v>5200</v>
      </c>
      <c r="G11" s="9">
        <v>1200</v>
      </c>
      <c r="H11" s="9">
        <v>1932.49</v>
      </c>
      <c r="I11" s="10">
        <v>732.49</v>
      </c>
      <c r="J11" s="10">
        <v>161.04083333333335</v>
      </c>
    </row>
    <row r="12" spans="1:10" ht="52.5">
      <c r="A12" s="6"/>
      <c r="B12" s="32" t="s">
        <v>188</v>
      </c>
      <c r="C12" s="32" t="s">
        <v>149</v>
      </c>
      <c r="D12" s="33" t="s">
        <v>220</v>
      </c>
      <c r="E12" s="9">
        <v>16400</v>
      </c>
      <c r="F12" s="9">
        <v>16400</v>
      </c>
      <c r="G12" s="9">
        <v>4200</v>
      </c>
      <c r="H12" s="9">
        <v>4959.41</v>
      </c>
      <c r="I12" s="10">
        <v>759.41</v>
      </c>
      <c r="J12" s="10">
        <v>118.08119047619047</v>
      </c>
    </row>
    <row r="13" spans="1:10" ht="26.25">
      <c r="A13" s="6"/>
      <c r="B13" s="32" t="s">
        <v>188</v>
      </c>
      <c r="C13" s="32" t="s">
        <v>150</v>
      </c>
      <c r="D13" s="33" t="s">
        <v>221</v>
      </c>
      <c r="E13" s="9">
        <v>5536411</v>
      </c>
      <c r="F13" s="9">
        <v>5536411</v>
      </c>
      <c r="G13" s="9">
        <v>1384102.75</v>
      </c>
      <c r="H13" s="9">
        <v>312030.2</v>
      </c>
      <c r="I13" s="10">
        <v>-1072072.55</v>
      </c>
      <c r="J13" s="10">
        <v>22.543860995868986</v>
      </c>
    </row>
    <row r="14" spans="1:10" ht="26.25">
      <c r="A14" s="6"/>
      <c r="B14" s="32" t="s">
        <v>188</v>
      </c>
      <c r="C14" s="32" t="s">
        <v>151</v>
      </c>
      <c r="D14" s="33" t="s">
        <v>222</v>
      </c>
      <c r="E14" s="9">
        <v>21000</v>
      </c>
      <c r="F14" s="9">
        <v>21000</v>
      </c>
      <c r="G14" s="9">
        <v>5250</v>
      </c>
      <c r="H14" s="9">
        <v>0</v>
      </c>
      <c r="I14" s="10">
        <v>-5250</v>
      </c>
      <c r="J14" s="10">
        <v>0</v>
      </c>
    </row>
    <row r="15" spans="1:10" ht="52.5">
      <c r="A15" s="6"/>
      <c r="B15" s="32" t="s">
        <v>188</v>
      </c>
      <c r="C15" s="32" t="s">
        <v>152</v>
      </c>
      <c r="D15" s="33" t="s">
        <v>66</v>
      </c>
      <c r="E15" s="9">
        <v>500000</v>
      </c>
      <c r="F15" s="9">
        <v>500000</v>
      </c>
      <c r="G15" s="9">
        <v>125000</v>
      </c>
      <c r="H15" s="9">
        <v>200630.57</v>
      </c>
      <c r="I15" s="10">
        <v>75630.57</v>
      </c>
      <c r="J15" s="10">
        <v>160.504456</v>
      </c>
    </row>
    <row r="16" spans="1:10" ht="39">
      <c r="A16" s="6"/>
      <c r="B16" s="32" t="s">
        <v>188</v>
      </c>
      <c r="C16" s="32" t="s">
        <v>153</v>
      </c>
      <c r="D16" s="33" t="s">
        <v>223</v>
      </c>
      <c r="E16" s="9">
        <v>0</v>
      </c>
      <c r="F16" s="9">
        <v>0</v>
      </c>
      <c r="G16" s="9">
        <v>0</v>
      </c>
      <c r="H16" s="9">
        <v>415</v>
      </c>
      <c r="I16" s="10">
        <v>415</v>
      </c>
      <c r="J16" s="10">
        <v>0</v>
      </c>
    </row>
    <row r="17" spans="1:10" ht="12.75">
      <c r="A17" s="6"/>
      <c r="B17" s="32" t="s">
        <v>188</v>
      </c>
      <c r="C17" s="32" t="s">
        <v>154</v>
      </c>
      <c r="D17" s="33" t="s">
        <v>224</v>
      </c>
      <c r="E17" s="9">
        <v>512500</v>
      </c>
      <c r="F17" s="9">
        <v>512500</v>
      </c>
      <c r="G17" s="9">
        <v>128125</v>
      </c>
      <c r="H17" s="9">
        <v>3648849.89</v>
      </c>
      <c r="I17" s="10">
        <v>3520724.89</v>
      </c>
      <c r="J17" s="10">
        <v>2847.8828409756097</v>
      </c>
    </row>
    <row r="18" spans="1:10" ht="12.75">
      <c r="A18" s="6"/>
      <c r="B18" s="32"/>
      <c r="C18" s="32" t="s">
        <v>23</v>
      </c>
      <c r="D18" s="33" t="s">
        <v>146</v>
      </c>
      <c r="E18" s="9">
        <v>6597911</v>
      </c>
      <c r="F18" s="9">
        <v>6597911</v>
      </c>
      <c r="G18" s="9">
        <v>1649377.75</v>
      </c>
      <c r="H18" s="9">
        <v>4171570.83</v>
      </c>
      <c r="I18" s="10">
        <v>2522193.08</v>
      </c>
      <c r="J18" s="10">
        <v>252.91785523358735</v>
      </c>
    </row>
    <row r="19" spans="1:10" ht="12.75">
      <c r="A19" s="6"/>
      <c r="B19" s="32"/>
      <c r="C19" s="32" t="s">
        <v>23</v>
      </c>
      <c r="D19" s="33" t="s">
        <v>24</v>
      </c>
      <c r="E19" s="9">
        <v>6597911</v>
      </c>
      <c r="F19" s="9">
        <v>6597911</v>
      </c>
      <c r="G19" s="9">
        <v>1649377.75</v>
      </c>
      <c r="H19" s="9">
        <v>4171570.83</v>
      </c>
      <c r="I19" s="10">
        <v>2522193.08</v>
      </c>
      <c r="J19" s="10">
        <v>252.91785523358735</v>
      </c>
    </row>
    <row r="21" spans="1:6" s="12" customFormat="1" ht="18">
      <c r="A21" s="17"/>
      <c r="B21" s="25" t="s">
        <v>166</v>
      </c>
      <c r="C21" s="26"/>
      <c r="E21" s="25" t="s">
        <v>167</v>
      </c>
      <c r="F21"/>
    </row>
  </sheetData>
  <sheetProtection/>
  <mergeCells count="4">
    <mergeCell ref="A8:A9"/>
    <mergeCell ref="B4:I4"/>
    <mergeCell ref="B5:I5"/>
    <mergeCell ref="B6:I6"/>
  </mergeCells>
  <printOptions horizontalCentered="1"/>
  <pageMargins left="0.7874015748031497" right="0.7874015748031497" top="1.1811023622047245" bottom="0.3937007874015748" header="0" footer="0"/>
  <pageSetup fitToHeight="10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view="pageBreakPreview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10.625" style="0" customWidth="1"/>
    <col min="2" max="2" width="50.625" style="0" customWidth="1"/>
    <col min="3" max="3" width="15.375" style="0" customWidth="1"/>
    <col min="4" max="4" width="13.50390625" style="0" customWidth="1"/>
    <col min="5" max="5" width="14.50390625" style="0" customWidth="1"/>
    <col min="6" max="6" width="11.50390625" style="0" bestFit="1" customWidth="1"/>
  </cols>
  <sheetData>
    <row r="1" s="13" customFormat="1" ht="18">
      <c r="C1" s="13" t="s">
        <v>155</v>
      </c>
    </row>
    <row r="2" s="13" customFormat="1" ht="18">
      <c r="C2" s="13" t="s">
        <v>156</v>
      </c>
    </row>
    <row r="3" s="13" customFormat="1" ht="18">
      <c r="C3" s="13" t="s">
        <v>168</v>
      </c>
    </row>
    <row r="4" s="13" customFormat="1" ht="18"/>
    <row r="5" spans="2:5" s="13" customFormat="1" ht="18">
      <c r="B5" s="36" t="s">
        <v>227</v>
      </c>
      <c r="C5" s="36"/>
      <c r="D5" s="36"/>
      <c r="E5" s="36"/>
    </row>
    <row r="6" spans="1:5" s="13" customFormat="1" ht="18">
      <c r="A6" s="16"/>
      <c r="B6" s="36" t="s">
        <v>169</v>
      </c>
      <c r="C6" s="36"/>
      <c r="D6" s="36"/>
      <c r="E6" s="36"/>
    </row>
    <row r="7" spans="1:5" s="13" customFormat="1" ht="18">
      <c r="A7" s="16"/>
      <c r="B7" s="34"/>
      <c r="C7" s="34"/>
      <c r="D7" s="34"/>
      <c r="E7" s="34"/>
    </row>
    <row r="8" spans="1:5" s="13" customFormat="1" ht="18">
      <c r="A8" s="16"/>
      <c r="B8" s="38" t="s">
        <v>26</v>
      </c>
      <c r="C8" s="38"/>
      <c r="D8" s="38"/>
      <c r="E8" s="38"/>
    </row>
    <row r="9" spans="1:5" s="13" customFormat="1" ht="18">
      <c r="A9" s="11" t="s">
        <v>226</v>
      </c>
      <c r="C9" s="15"/>
      <c r="D9" s="15"/>
      <c r="E9" s="14" t="s">
        <v>228</v>
      </c>
    </row>
    <row r="10" spans="1:5" s="1" customFormat="1" ht="52.5">
      <c r="A10" s="20" t="s">
        <v>1</v>
      </c>
      <c r="B10" s="20" t="s">
        <v>2</v>
      </c>
      <c r="C10" s="20" t="s">
        <v>3</v>
      </c>
      <c r="D10" s="20" t="s">
        <v>4</v>
      </c>
      <c r="E10" s="20" t="s">
        <v>7</v>
      </c>
    </row>
    <row r="11" spans="1:5" ht="20.25" customHeight="1">
      <c r="A11" s="21">
        <v>1</v>
      </c>
      <c r="B11" s="21">
        <v>2</v>
      </c>
      <c r="C11" s="21">
        <v>3</v>
      </c>
      <c r="D11" s="21">
        <v>4</v>
      </c>
      <c r="E11" s="21">
        <v>8</v>
      </c>
    </row>
    <row r="12" spans="1:5" ht="12.75">
      <c r="A12" s="22" t="s">
        <v>16</v>
      </c>
      <c r="B12" s="23" t="s">
        <v>17</v>
      </c>
      <c r="C12" s="24">
        <v>1041896</v>
      </c>
      <c r="D12" s="24">
        <f>D13+D14+D15+D17+D16</f>
        <v>4617078.21</v>
      </c>
      <c r="E12" s="24">
        <v>3634141.27</v>
      </c>
    </row>
    <row r="13" spans="1:5" ht="52.5">
      <c r="A13" s="22" t="s">
        <v>67</v>
      </c>
      <c r="B13" s="23" t="s">
        <v>18</v>
      </c>
      <c r="C13" s="24">
        <v>500000</v>
      </c>
      <c r="D13" s="24">
        <v>2228128.02</v>
      </c>
      <c r="E13" s="24">
        <v>1762930.02</v>
      </c>
    </row>
    <row r="14" spans="1:5" ht="52.5">
      <c r="A14" s="22" t="s">
        <v>73</v>
      </c>
      <c r="B14" s="23" t="s">
        <v>19</v>
      </c>
      <c r="C14" s="24">
        <v>263911</v>
      </c>
      <c r="D14" s="24">
        <v>1912965.19</v>
      </c>
      <c r="E14" s="24">
        <v>1722286.25</v>
      </c>
    </row>
    <row r="15" spans="1:5" ht="26.25">
      <c r="A15" s="22" t="s">
        <v>181</v>
      </c>
      <c r="B15" s="23" t="s">
        <v>182</v>
      </c>
      <c r="C15" s="24">
        <v>249985</v>
      </c>
      <c r="D15" s="24">
        <v>249985</v>
      </c>
      <c r="E15" s="24">
        <v>49985</v>
      </c>
    </row>
    <row r="16" spans="1:5" ht="26.25">
      <c r="A16" s="22" t="s">
        <v>106</v>
      </c>
      <c r="B16" s="23" t="s">
        <v>25</v>
      </c>
      <c r="C16" s="24">
        <v>28000</v>
      </c>
      <c r="D16" s="24">
        <v>127000</v>
      </c>
      <c r="E16" s="24">
        <v>0</v>
      </c>
    </row>
    <row r="17" spans="1:5" ht="12.75">
      <c r="A17" s="22" t="s">
        <v>183</v>
      </c>
      <c r="B17" s="23" t="s">
        <v>184</v>
      </c>
      <c r="C17" s="24">
        <v>0</v>
      </c>
      <c r="D17" s="24">
        <v>99000</v>
      </c>
      <c r="E17" s="24">
        <v>98940</v>
      </c>
    </row>
    <row r="18" spans="1:5" ht="26.25">
      <c r="A18" s="22" t="s">
        <v>47</v>
      </c>
      <c r="B18" s="23" t="s">
        <v>79</v>
      </c>
      <c r="C18" s="24">
        <v>8984000</v>
      </c>
      <c r="D18" s="24">
        <f>D19+D20+D21+D22+D23+D24</f>
        <v>10123678</v>
      </c>
      <c r="E18" s="24">
        <v>841579.81</v>
      </c>
    </row>
    <row r="19" spans="1:5" ht="19.5" customHeight="1">
      <c r="A19" s="22" t="s">
        <v>82</v>
      </c>
      <c r="B19" s="23" t="s">
        <v>48</v>
      </c>
      <c r="C19" s="24">
        <v>1540000</v>
      </c>
      <c r="D19" s="24">
        <v>1540000</v>
      </c>
      <c r="E19" s="24">
        <v>84192.66</v>
      </c>
    </row>
    <row r="20" spans="1:5" ht="39">
      <c r="A20" s="22" t="s">
        <v>83</v>
      </c>
      <c r="B20" s="23" t="s">
        <v>179</v>
      </c>
      <c r="C20" s="24">
        <v>3676000</v>
      </c>
      <c r="D20" s="24">
        <v>3876000</v>
      </c>
      <c r="E20" s="24">
        <v>335985.84</v>
      </c>
    </row>
    <row r="21" spans="1:6" ht="12.75">
      <c r="A21" s="22" t="s">
        <v>86</v>
      </c>
      <c r="B21" s="23" t="s">
        <v>49</v>
      </c>
      <c r="C21" s="24">
        <v>0</v>
      </c>
      <c r="D21" s="24">
        <v>3000</v>
      </c>
      <c r="E21" s="24">
        <v>3000</v>
      </c>
      <c r="F21" s="7"/>
    </row>
    <row r="22" spans="1:6" ht="12.75">
      <c r="A22" s="22" t="s">
        <v>87</v>
      </c>
      <c r="B22" s="23" t="s">
        <v>50</v>
      </c>
      <c r="C22" s="24">
        <v>3000000</v>
      </c>
      <c r="D22" s="24">
        <v>3000000</v>
      </c>
      <c r="E22" s="24">
        <v>0</v>
      </c>
      <c r="F22" s="8"/>
    </row>
    <row r="23" spans="1:5" ht="26.25">
      <c r="A23" s="22" t="s">
        <v>88</v>
      </c>
      <c r="B23" s="23" t="s">
        <v>89</v>
      </c>
      <c r="C23" s="24">
        <v>0</v>
      </c>
      <c r="D23" s="24">
        <v>8500</v>
      </c>
      <c r="E23" s="24">
        <v>8313.61</v>
      </c>
    </row>
    <row r="24" spans="1:5" ht="12.75">
      <c r="A24" s="22" t="s">
        <v>185</v>
      </c>
      <c r="B24" s="23" t="s">
        <v>186</v>
      </c>
      <c r="C24" s="24">
        <v>768000</v>
      </c>
      <c r="D24" s="24">
        <v>1696178</v>
      </c>
      <c r="E24" s="24">
        <v>410087.7</v>
      </c>
    </row>
    <row r="25" spans="1:5" ht="26.25">
      <c r="A25" s="22" t="s">
        <v>20</v>
      </c>
      <c r="B25" s="23" t="s">
        <v>22</v>
      </c>
      <c r="C25" s="24">
        <v>610000</v>
      </c>
      <c r="D25" s="24">
        <v>610000</v>
      </c>
      <c r="E25" s="24">
        <v>49179.52</v>
      </c>
    </row>
    <row r="26" spans="1:5" ht="12.75">
      <c r="A26" s="22" t="s">
        <v>98</v>
      </c>
      <c r="B26" s="23" t="s">
        <v>162</v>
      </c>
      <c r="C26" s="24">
        <v>272000</v>
      </c>
      <c r="D26" s="24">
        <v>272000</v>
      </c>
      <c r="E26" s="24">
        <v>49179.52</v>
      </c>
    </row>
    <row r="27" spans="1:5" ht="12.75">
      <c r="A27" s="22" t="s">
        <v>99</v>
      </c>
      <c r="B27" s="23" t="s">
        <v>51</v>
      </c>
      <c r="C27" s="24">
        <v>185000</v>
      </c>
      <c r="D27" s="24">
        <v>185000</v>
      </c>
      <c r="E27" s="24">
        <v>0</v>
      </c>
    </row>
    <row r="28" spans="1:5" ht="12.75">
      <c r="A28" s="22" t="s">
        <v>100</v>
      </c>
      <c r="B28" s="23" t="s">
        <v>52</v>
      </c>
      <c r="C28" s="24">
        <v>3000</v>
      </c>
      <c r="D28" s="24">
        <v>3000</v>
      </c>
      <c r="E28" s="24">
        <v>0</v>
      </c>
    </row>
    <row r="29" spans="1:5" ht="26.25">
      <c r="A29" s="22" t="s">
        <v>101</v>
      </c>
      <c r="B29" s="23" t="s">
        <v>53</v>
      </c>
      <c r="C29" s="24">
        <v>150000</v>
      </c>
      <c r="D29" s="24">
        <v>150000</v>
      </c>
      <c r="E29" s="24">
        <v>0</v>
      </c>
    </row>
    <row r="30" spans="1:5" s="12" customFormat="1" ht="17.25">
      <c r="A30" s="22" t="s">
        <v>23</v>
      </c>
      <c r="B30" s="23" t="s">
        <v>24</v>
      </c>
      <c r="C30" s="24">
        <v>10635896</v>
      </c>
      <c r="D30" s="24">
        <f>D12+D18+D25</f>
        <v>15350756.21</v>
      </c>
      <c r="E30" s="24">
        <v>4524900.6</v>
      </c>
    </row>
    <row r="33" spans="1:5" ht="18">
      <c r="A33" s="25" t="s">
        <v>166</v>
      </c>
      <c r="C33" s="26"/>
      <c r="D33" s="39" t="s">
        <v>167</v>
      </c>
      <c r="E33" s="26"/>
    </row>
  </sheetData>
  <sheetProtection/>
  <mergeCells count="3">
    <mergeCell ref="B8:E8"/>
    <mergeCell ref="B5:E5"/>
    <mergeCell ref="B6:E6"/>
  </mergeCells>
  <printOptions/>
  <pageMargins left="1.1811023622047245" right="0.3937007874015748" top="0.7874015748031497" bottom="0.7874015748031497" header="0" footer="0"/>
  <pageSetup fitToHeight="5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User245267</cp:lastModifiedBy>
  <cp:lastPrinted>2022-05-12T07:12:55Z</cp:lastPrinted>
  <dcterms:created xsi:type="dcterms:W3CDTF">2017-04-26T06:35:35Z</dcterms:created>
  <dcterms:modified xsi:type="dcterms:W3CDTF">2023-05-09T13:08:37Z</dcterms:modified>
  <cp:category/>
  <cp:version/>
  <cp:contentType/>
  <cp:contentStatus/>
</cp:coreProperties>
</file>