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66BDE284-EAA6-4EF2-A3D5-569C65B1EE3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4рік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4" i="1" l="1"/>
  <c r="F113" i="1"/>
  <c r="F112" i="1"/>
  <c r="F111" i="1"/>
  <c r="F110" i="1"/>
  <c r="F109" i="1"/>
  <c r="F108" i="1"/>
  <c r="F107" i="1"/>
  <c r="F106" i="1"/>
  <c r="J105" i="1"/>
  <c r="I105" i="1"/>
  <c r="H105" i="1"/>
  <c r="G105" i="1"/>
  <c r="E105" i="1"/>
  <c r="D105" i="1"/>
  <c r="C105" i="1"/>
  <c r="F103" i="1"/>
  <c r="F102" i="1"/>
  <c r="J101" i="1"/>
  <c r="I101" i="1"/>
  <c r="H101" i="1"/>
  <c r="G101" i="1"/>
  <c r="E101" i="1"/>
  <c r="D101" i="1"/>
  <c r="C101" i="1"/>
  <c r="F100" i="1"/>
  <c r="F99" i="1"/>
  <c r="F98" i="1"/>
  <c r="F97" i="1"/>
  <c r="F96" i="1"/>
  <c r="F95" i="1"/>
  <c r="J94" i="1"/>
  <c r="I94" i="1"/>
  <c r="H94" i="1"/>
  <c r="G94" i="1"/>
  <c r="E94" i="1"/>
  <c r="D94" i="1"/>
  <c r="C94" i="1"/>
  <c r="F90" i="1"/>
  <c r="F89" i="1"/>
  <c r="F88" i="1"/>
  <c r="F87" i="1"/>
  <c r="F85" i="1"/>
  <c r="F83" i="1"/>
  <c r="F82" i="1"/>
  <c r="J76" i="1"/>
  <c r="I76" i="1"/>
  <c r="H76" i="1"/>
  <c r="G76" i="1"/>
  <c r="E76" i="1"/>
  <c r="D76" i="1"/>
  <c r="C76" i="1"/>
  <c r="F74" i="1"/>
  <c r="F73" i="1"/>
  <c r="F72" i="1"/>
  <c r="F71" i="1"/>
  <c r="F70" i="1"/>
  <c r="F69" i="1"/>
  <c r="F68" i="1"/>
  <c r="F67" i="1"/>
  <c r="F66" i="1"/>
  <c r="F65" i="1"/>
  <c r="G63" i="1"/>
  <c r="F62" i="1"/>
  <c r="F61" i="1"/>
  <c r="F60" i="1"/>
  <c r="F59" i="1"/>
  <c r="F58" i="1"/>
  <c r="F57" i="1"/>
  <c r="F56" i="1"/>
  <c r="J55" i="1"/>
  <c r="J78" i="1" s="1"/>
  <c r="J79" i="1" s="1"/>
  <c r="J80" i="1" s="1"/>
  <c r="J81" i="1" s="1"/>
  <c r="I55" i="1"/>
  <c r="I78" i="1" s="1"/>
  <c r="I79" i="1" s="1"/>
  <c r="I80" i="1" s="1"/>
  <c r="I81" i="1" s="1"/>
  <c r="H55" i="1"/>
  <c r="H78" i="1" s="1"/>
  <c r="H79" i="1" s="1"/>
  <c r="H80" i="1" s="1"/>
  <c r="H81" i="1" s="1"/>
  <c r="G55" i="1"/>
  <c r="G78" i="1" s="1"/>
  <c r="G79" i="1" s="1"/>
  <c r="G80" i="1" s="1"/>
  <c r="G81" i="1" s="1"/>
  <c r="E55" i="1"/>
  <c r="E78" i="1" s="1"/>
  <c r="E79" i="1" s="1"/>
  <c r="E80" i="1" s="1"/>
  <c r="E81" i="1" s="1"/>
  <c r="D55" i="1"/>
  <c r="D63" i="1" s="1"/>
  <c r="C55" i="1"/>
  <c r="C78" i="1" s="1"/>
  <c r="C79" i="1" s="1"/>
  <c r="C80" i="1" s="1"/>
  <c r="C81" i="1" s="1"/>
  <c r="C82" i="1" s="1"/>
  <c r="F54" i="1"/>
  <c r="F53" i="1"/>
  <c r="F52" i="1"/>
  <c r="F51" i="1"/>
  <c r="F94" i="1" l="1"/>
  <c r="F101" i="1"/>
  <c r="F115" i="1" s="1"/>
  <c r="J115" i="1"/>
  <c r="C115" i="1"/>
  <c r="H115" i="1"/>
  <c r="F105" i="1"/>
  <c r="I63" i="1"/>
  <c r="C63" i="1"/>
  <c r="J63" i="1"/>
  <c r="I115" i="1"/>
  <c r="E63" i="1"/>
  <c r="F76" i="1"/>
  <c r="E115" i="1"/>
  <c r="D115" i="1"/>
  <c r="D78" i="1"/>
  <c r="D79" i="1" s="1"/>
  <c r="D80" i="1" s="1"/>
  <c r="D81" i="1" s="1"/>
  <c r="G115" i="1"/>
  <c r="F55" i="1"/>
  <c r="H63" i="1"/>
  <c r="F78" i="1" l="1"/>
  <c r="F79" i="1" s="1"/>
  <c r="F80" i="1" s="1"/>
  <c r="F81" i="1" s="1"/>
  <c r="F63" i="1"/>
</calcChain>
</file>

<file path=xl/sharedStrings.xml><?xml version="1.0" encoding="utf-8"?>
<sst xmlns="http://schemas.openxmlformats.org/spreadsheetml/2006/main" count="194" uniqueCount="189">
  <si>
    <t xml:space="preserve"> </t>
  </si>
  <si>
    <t>Додаток 1</t>
  </si>
  <si>
    <t xml:space="preserve">до Порядку складання, затвердження </t>
  </si>
  <si>
    <t xml:space="preserve">та контролю виконання фінансових </t>
  </si>
  <si>
    <t>планів кумунальних підприємств</t>
  </si>
  <si>
    <t>Новоушицької селищної ради</t>
  </si>
  <si>
    <t>Хмельницької області</t>
  </si>
  <si>
    <t>ФОРМА</t>
  </si>
  <si>
    <t xml:space="preserve">фінансового плану комунального підприємства </t>
  </si>
  <si>
    <t>ПОГОДЖЕНО:</t>
  </si>
  <si>
    <t>ЗАТВЕРДЖЕНО</t>
  </si>
  <si>
    <t>Начальник відділу бухгалтерського</t>
  </si>
  <si>
    <t xml:space="preserve">Рішення виконавчого комітету </t>
  </si>
  <si>
    <t xml:space="preserve">обліку, звітності та контролю </t>
  </si>
  <si>
    <t xml:space="preserve">Новоушицької селищної ради </t>
  </si>
  <si>
    <t>Новоушицької селищної ради             ________   ___________   _______</t>
  </si>
  <si>
    <t>______________ № ___________</t>
  </si>
  <si>
    <t xml:space="preserve">                                                                  (підпис) (ім'я та прізвище) (дата)</t>
  </si>
  <si>
    <t>Начальник відділу комунальної</t>
  </si>
  <si>
    <t>__________________________________________________________</t>
  </si>
  <si>
    <t>власності та житлово-комунального</t>
  </si>
  <si>
    <t>(підпис)</t>
  </si>
  <si>
    <t>(імя та прізвище селищного голови)</t>
  </si>
  <si>
    <t>господарства</t>
  </si>
  <si>
    <t xml:space="preserve">Начальник відділу фінансів </t>
  </si>
  <si>
    <t xml:space="preserve">                                                                  (підпис) (ім'я та прізвище) (дата</t>
  </si>
  <si>
    <t xml:space="preserve">Заступник селищного голови з </t>
  </si>
  <si>
    <t xml:space="preserve">питань діяльності виконавчих органів </t>
  </si>
  <si>
    <t>(фінансово-економічні питання)          ________   ___________   _______</t>
  </si>
  <si>
    <t xml:space="preserve">Заступник селищного голови, </t>
  </si>
  <si>
    <t xml:space="preserve">який відповідно до розподілу </t>
  </si>
  <si>
    <t xml:space="preserve">обов’язків забезпечує і координує </t>
  </si>
  <si>
    <t>роботу відповідного підприємства      ________   ___________   _______</t>
  </si>
  <si>
    <t xml:space="preserve">Підприємство </t>
  </si>
  <si>
    <t>Госпрозрахункове підприємство "Комунальник"</t>
  </si>
  <si>
    <t>за ЄДРПОУ</t>
  </si>
  <si>
    <t>Територія</t>
  </si>
  <si>
    <t>Хмельницька обл.</t>
  </si>
  <si>
    <t>за КОАТУУ</t>
  </si>
  <si>
    <t>Організаційно-правова форма господарювання</t>
  </si>
  <si>
    <t>комунальна</t>
  </si>
  <si>
    <t>за КОРФГ</t>
  </si>
  <si>
    <t xml:space="preserve">Вид економічної діяльності  </t>
  </si>
  <si>
    <t>збирання  безпечних відходів</t>
  </si>
  <si>
    <t xml:space="preserve">за  КВЕД  </t>
  </si>
  <si>
    <t>38.11</t>
  </si>
  <si>
    <t xml:space="preserve">Місцезнаходження </t>
  </si>
  <si>
    <t>Героїв чорнобиля, буд. 28, смт. Нова Ушиця.</t>
  </si>
  <si>
    <t xml:space="preserve">Телефон </t>
  </si>
  <si>
    <t>0978037900</t>
  </si>
  <si>
    <t xml:space="preserve">Прізвище та ініціали керівника  </t>
  </si>
  <si>
    <t>Брезіцький Леонід Миколайович</t>
  </si>
  <si>
    <t>Основні фінансові показники підприємства</t>
  </si>
  <si>
    <t>I. Формування фінансових результатів</t>
  </si>
  <si>
    <t>Одиниці виміру: тис. гривень</t>
  </si>
  <si>
    <t xml:space="preserve">Код рядка </t>
  </si>
  <si>
    <t>Факт минулого року 2022р</t>
  </si>
  <si>
    <t>Факт за 9 місяців 2023р.</t>
  </si>
  <si>
    <t>Факт поточного року  (очікуваний) 2023р</t>
  </si>
  <si>
    <t>Плановий рік (усього) 2024р.</t>
  </si>
  <si>
    <t>У тому числі за кварталами</t>
  </si>
  <si>
    <t>I</t>
  </si>
  <si>
    <t>II</t>
  </si>
  <si>
    <t>III</t>
  </si>
  <si>
    <t>IV</t>
  </si>
  <si>
    <t xml:space="preserve">                                                        І. Формування прибутку підприємства</t>
  </si>
  <si>
    <t>Доходи</t>
  </si>
  <si>
    <t>Дохід (виручка) від реалізації продукції (товарів, робіт, послуг) </t>
  </si>
  <si>
    <t>001</t>
  </si>
  <si>
    <t>в т.ч. за рахунок бюджетних коштів</t>
  </si>
  <si>
    <t>002</t>
  </si>
  <si>
    <t>Податок на додану вартість </t>
  </si>
  <si>
    <t>003</t>
  </si>
  <si>
    <t>Інші вирахування з доходу </t>
  </si>
  <si>
    <t>004</t>
  </si>
  <si>
    <t>Чистий дохід (виручка) від реалізації продукції (товарів, робіт, послуг) </t>
  </si>
  <si>
    <t>005</t>
  </si>
  <si>
    <t>Інші операційні доходи (безкошовне поступлення тмц від с.ради)</t>
  </si>
  <si>
    <t>006</t>
  </si>
  <si>
    <t>Дохід від участі в капіталі </t>
  </si>
  <si>
    <t>007</t>
  </si>
  <si>
    <t>Інші фінансові доходи </t>
  </si>
  <si>
    <t>008</t>
  </si>
  <si>
    <t>Інші доходи </t>
  </si>
  <si>
    <t>009</t>
  </si>
  <si>
    <t>у тому числі:</t>
  </si>
  <si>
    <t>дохід від реалізації фінансових інвестицій </t>
  </si>
  <si>
    <t>дохід від безоплатно одержаних активів (знос О.З. безкоштовно отриманих)</t>
  </si>
  <si>
    <t xml:space="preserve">Усього доходів </t>
  </si>
  <si>
    <t>010</t>
  </si>
  <si>
    <t>Витрати</t>
  </si>
  <si>
    <t>Собівартість реалізованої продукції (товарів, робіт і послуг)</t>
  </si>
  <si>
    <t>011</t>
  </si>
  <si>
    <t>Адміністративні витрати</t>
  </si>
  <si>
    <t>012</t>
  </si>
  <si>
    <t>в т.ч.     на колсалтингові послуги</t>
  </si>
  <si>
    <t>012/1</t>
  </si>
  <si>
    <t xml:space="preserve">           витрати на страхові послуги</t>
  </si>
  <si>
    <t>012/2</t>
  </si>
  <si>
    <t xml:space="preserve">          інші адміністративні витрати</t>
  </si>
  <si>
    <t>012/3</t>
  </si>
  <si>
    <t>Витрати на збут</t>
  </si>
  <si>
    <t>013</t>
  </si>
  <si>
    <t>Інші операційні витрати (реалізація тмц)</t>
  </si>
  <si>
    <t>014</t>
  </si>
  <si>
    <t>Фінансові витрати </t>
  </si>
  <si>
    <t>015</t>
  </si>
  <si>
    <t>Витрати від участі в капіталі </t>
  </si>
  <si>
    <t>016</t>
  </si>
  <si>
    <t>Інші витрати (амортизація ОЗ.</t>
  </si>
  <si>
    <t>017</t>
  </si>
  <si>
    <t>Податок на прибуток від звичайної діяльності</t>
  </si>
  <si>
    <t>018</t>
  </si>
  <si>
    <t>Усього витрати</t>
  </si>
  <si>
    <t>019</t>
  </si>
  <si>
    <t>Фінансові результати діяльності</t>
  </si>
  <si>
    <t>Валовий прибуток (збиток):</t>
  </si>
  <si>
    <t>020</t>
  </si>
  <si>
    <t>Фінансові результати від операційної діяльності </t>
  </si>
  <si>
    <t>021</t>
  </si>
  <si>
    <t>Фінансові результати від звичайної діяльності до оподаткування:</t>
  </si>
  <si>
    <t>022</t>
  </si>
  <si>
    <t>Чистий:</t>
  </si>
  <si>
    <t>023</t>
  </si>
  <si>
    <t>прибуток </t>
  </si>
  <si>
    <t>023/1</t>
  </si>
  <si>
    <t>збиток </t>
  </si>
  <si>
    <t>023/2</t>
  </si>
  <si>
    <t>ІІ  Розподіл чистого роибутку</t>
  </si>
  <si>
    <t xml:space="preserve">Відрахування частини прибутку до місцевого  бюджету </t>
  </si>
  <si>
    <t>024</t>
  </si>
  <si>
    <t>Залишок нерозподіленого прибутку (непокритого збитку) на початок звітного  періоду</t>
  </si>
  <si>
    <t>025</t>
  </si>
  <si>
    <t>Інші фонди</t>
  </si>
  <si>
    <t>026</t>
  </si>
  <si>
    <t>вт.ч.   розвиток виробництва</t>
  </si>
  <si>
    <t>026/1</t>
  </si>
  <si>
    <t xml:space="preserve">           фонд матеріального заохочення</t>
  </si>
  <si>
    <t>026/2</t>
  </si>
  <si>
    <t xml:space="preserve">           резервний фонд</t>
  </si>
  <si>
    <t>026/3</t>
  </si>
  <si>
    <t>Залишок нерозподіленого прибутку (непокритого збитку) на кінець звітного періоду</t>
  </si>
  <si>
    <t>027</t>
  </si>
  <si>
    <t xml:space="preserve">    Ш.Сплата податків,   зборів та інших  обовязкових платежів</t>
  </si>
  <si>
    <t>Сплата поточних податків та обов’язкових платежів до державного бюджету, у тому числі:</t>
  </si>
  <si>
    <t>028</t>
  </si>
  <si>
    <t>податок на прибуток</t>
  </si>
  <si>
    <t>028/1</t>
  </si>
  <si>
    <t>ПДВ, що підлягає сплаті до бюджету за підсумками звітного періоду</t>
  </si>
  <si>
    <t>028/2</t>
  </si>
  <si>
    <t>ПДВ, що підлягає відшкодуванню з бюджету за підсумками звітного періоду</t>
  </si>
  <si>
    <t>028/3</t>
  </si>
  <si>
    <t>акцизний збір</t>
  </si>
  <si>
    <t>028/4</t>
  </si>
  <si>
    <t>рентні платежі</t>
  </si>
  <si>
    <t>028/5</t>
  </si>
  <si>
    <t>ресурсні платежі</t>
  </si>
  <si>
    <t>028/6</t>
  </si>
  <si>
    <t>Сплата податків та зборів до місцевого бюджету(податкові платежі)</t>
  </si>
  <si>
    <t>029</t>
  </si>
  <si>
    <t xml:space="preserve">  в т.ч.  ПДФО</t>
  </si>
  <si>
    <t>029/1</t>
  </si>
  <si>
    <t xml:space="preserve">            екологічний податок</t>
  </si>
  <si>
    <t>029/2</t>
  </si>
  <si>
    <t>відрахування частини чистого прибутку комунальними підприємствами</t>
  </si>
  <si>
    <t>029/3</t>
  </si>
  <si>
    <t>Інші податки, у тому числі</t>
  </si>
  <si>
    <t>030</t>
  </si>
  <si>
    <t>ЄСВ</t>
  </si>
  <si>
    <t>304/1</t>
  </si>
  <si>
    <t xml:space="preserve">військовий збір </t>
  </si>
  <si>
    <t>304/2</t>
  </si>
  <si>
    <t>Погашення податкової заборгованості, у тому числі:</t>
  </si>
  <si>
    <t>031</t>
  </si>
  <si>
    <t>погашення реструктуризованих та відстрочених сум, що підлягають сплаті  до Державного бюджету України у поточному році</t>
  </si>
  <si>
    <t>031/1</t>
  </si>
  <si>
    <t>основний платіж</t>
  </si>
  <si>
    <t>031/1/1</t>
  </si>
  <si>
    <t>неустойки (штрафи, пені)</t>
  </si>
  <si>
    <t>031/1/2</t>
  </si>
  <si>
    <t xml:space="preserve">погашення реструктуризованих та відстрочених сум, що підлягають сплаті у поточному році до  місцевого бюджету </t>
  </si>
  <si>
    <t>031/2</t>
  </si>
  <si>
    <t>основні платежі</t>
  </si>
  <si>
    <t>031/2/1</t>
  </si>
  <si>
    <t>031/2/2</t>
  </si>
  <si>
    <t>Усього витрат</t>
  </si>
  <si>
    <t>032</t>
  </si>
  <si>
    <t>Директор ГП "Комунальник"</t>
  </si>
  <si>
    <t>Леонід Брезіцький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</si>
</sst>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49" fontId="0" fillId="0" borderId="0" xfId="0" applyNumberFormat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0" xfId="0" applyFont="1"/>
    <xf numFmtId="0" fontId="6" fillId="0" borderId="7" xfId="0" applyFont="1" applyBorder="1"/>
    <xf numFmtId="0" fontId="6" fillId="0" borderId="0" xfId="0" applyFont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/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49" fontId="1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4" fontId="1" fillId="0" borderId="12" xfId="0" applyNumberFormat="1" applyFont="1" applyBorder="1" applyAlignment="1">
      <alignment vertical="top" wrapText="1"/>
    </xf>
    <xf numFmtId="4" fontId="4" fillId="0" borderId="15" xfId="0" applyNumberFormat="1" applyFont="1" applyBorder="1" applyAlignment="1">
      <alignment horizontal="left" wrapText="1"/>
    </xf>
    <xf numFmtId="4" fontId="1" fillId="0" borderId="12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wrapText="1"/>
    </xf>
    <xf numFmtId="4" fontId="1" fillId="0" borderId="16" xfId="0" applyNumberFormat="1" applyFont="1" applyBorder="1" applyAlignment="1">
      <alignment vertical="top" wrapText="1"/>
    </xf>
    <xf numFmtId="4" fontId="11" fillId="0" borderId="15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vertical="top" wrapText="1"/>
    </xf>
    <xf numFmtId="4" fontId="2" fillId="0" borderId="12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" fontId="11" fillId="0" borderId="15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wrapText="1"/>
    </xf>
    <xf numFmtId="0" fontId="6" fillId="0" borderId="12" xfId="0" applyFont="1" applyBorder="1"/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4" fillId="0" borderId="13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4" fontId="4" fillId="0" borderId="12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vertical="top" wrapText="1"/>
    </xf>
    <xf numFmtId="0" fontId="1" fillId="0" borderId="16" xfId="0" applyFont="1" applyBorder="1" applyAlignment="1">
      <alignment wrapText="1"/>
    </xf>
    <xf numFmtId="49" fontId="1" fillId="0" borderId="16" xfId="0" applyNumberFormat="1" applyFont="1" applyBorder="1" applyAlignment="1">
      <alignment vertical="top" wrapText="1"/>
    </xf>
    <xf numFmtId="0" fontId="11" fillId="0" borderId="13" xfId="0" applyFont="1" applyBorder="1" applyAlignment="1">
      <alignment horizontal="left" wrapText="1"/>
    </xf>
    <xf numFmtId="0" fontId="11" fillId="0" borderId="15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left" wrapText="1"/>
    </xf>
    <xf numFmtId="0" fontId="11" fillId="0" borderId="13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4" fontId="11" fillId="0" borderId="14" xfId="0" applyNumberFormat="1" applyFont="1" applyBorder="1" applyAlignment="1">
      <alignment horizontal="center" wrapText="1"/>
    </xf>
    <xf numFmtId="4" fontId="1" fillId="0" borderId="16" xfId="0" applyNumberFormat="1" applyFont="1" applyBorder="1" applyAlignment="1">
      <alignment horizontal="right" vertical="top" wrapText="1"/>
    </xf>
    <xf numFmtId="49" fontId="1" fillId="0" borderId="17" xfId="0" applyNumberFormat="1" applyFont="1" applyBorder="1" applyAlignment="1">
      <alignment vertical="top" wrapText="1"/>
    </xf>
    <xf numFmtId="4" fontId="1" fillId="0" borderId="17" xfId="0" applyNumberFormat="1" applyFont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 shrinkToFit="1"/>
    </xf>
    <xf numFmtId="0" fontId="1" fillId="0" borderId="17" xfId="0" applyFont="1" applyBorder="1" applyAlignment="1">
      <alignment horizontal="center" vertical="center" wrapText="1" shrinkToFi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1"/>
  <sheetViews>
    <sheetView tabSelected="1" topLeftCell="A22" workbookViewId="0">
      <selection activeCell="A7" sqref="A7"/>
    </sheetView>
  </sheetViews>
  <sheetFormatPr defaultColWidth="7.5703125" defaultRowHeight="12.75" x14ac:dyDescent="0.25"/>
  <cols>
    <col min="1" max="1" width="49.7109375" style="1" customWidth="1"/>
    <col min="2" max="2" width="7.5703125" style="8" customWidth="1"/>
    <col min="3" max="3" width="9.85546875" style="3" customWidth="1"/>
    <col min="4" max="4" width="11.28515625" style="3" customWidth="1"/>
    <col min="5" max="5" width="13.42578125" style="3" customWidth="1"/>
    <col min="6" max="6" width="8.85546875" style="3" customWidth="1"/>
    <col min="7" max="7" width="9.140625" style="1" customWidth="1"/>
    <col min="8" max="8" width="10.140625" style="1" customWidth="1"/>
    <col min="9" max="9" width="13.28515625" style="1" customWidth="1"/>
    <col min="10" max="10" width="17.140625" style="1" customWidth="1"/>
    <col min="11" max="256" width="7.5703125" style="1"/>
    <col min="257" max="257" width="49.7109375" style="1" customWidth="1"/>
    <col min="258" max="259" width="7.5703125" style="1" customWidth="1"/>
    <col min="260" max="260" width="11.28515625" style="1" customWidth="1"/>
    <col min="261" max="261" width="10" style="1" customWidth="1"/>
    <col min="262" max="262" width="8.85546875" style="1" customWidth="1"/>
    <col min="263" max="265" width="7.5703125" style="1" customWidth="1"/>
    <col min="266" max="266" width="17.7109375" style="1" customWidth="1"/>
    <col min="267" max="512" width="7.5703125" style="1"/>
    <col min="513" max="513" width="49.7109375" style="1" customWidth="1"/>
    <col min="514" max="515" width="7.5703125" style="1" customWidth="1"/>
    <col min="516" max="516" width="11.28515625" style="1" customWidth="1"/>
    <col min="517" max="517" width="10" style="1" customWidth="1"/>
    <col min="518" max="518" width="8.85546875" style="1" customWidth="1"/>
    <col min="519" max="521" width="7.5703125" style="1" customWidth="1"/>
    <col min="522" max="522" width="17.7109375" style="1" customWidth="1"/>
    <col min="523" max="768" width="7.5703125" style="1"/>
    <col min="769" max="769" width="49.7109375" style="1" customWidth="1"/>
    <col min="770" max="771" width="7.5703125" style="1" customWidth="1"/>
    <col min="772" max="772" width="11.28515625" style="1" customWidth="1"/>
    <col min="773" max="773" width="10" style="1" customWidth="1"/>
    <col min="774" max="774" width="8.85546875" style="1" customWidth="1"/>
    <col min="775" max="777" width="7.5703125" style="1" customWidth="1"/>
    <col min="778" max="778" width="17.7109375" style="1" customWidth="1"/>
    <col min="779" max="1024" width="7.5703125" style="1"/>
    <col min="1025" max="1025" width="49.7109375" style="1" customWidth="1"/>
    <col min="1026" max="1027" width="7.5703125" style="1" customWidth="1"/>
    <col min="1028" max="1028" width="11.28515625" style="1" customWidth="1"/>
    <col min="1029" max="1029" width="10" style="1" customWidth="1"/>
    <col min="1030" max="1030" width="8.85546875" style="1" customWidth="1"/>
    <col min="1031" max="1033" width="7.5703125" style="1" customWidth="1"/>
    <col min="1034" max="1034" width="17.7109375" style="1" customWidth="1"/>
    <col min="1035" max="1280" width="7.5703125" style="1"/>
    <col min="1281" max="1281" width="49.7109375" style="1" customWidth="1"/>
    <col min="1282" max="1283" width="7.5703125" style="1" customWidth="1"/>
    <col min="1284" max="1284" width="11.28515625" style="1" customWidth="1"/>
    <col min="1285" max="1285" width="10" style="1" customWidth="1"/>
    <col min="1286" max="1286" width="8.85546875" style="1" customWidth="1"/>
    <col min="1287" max="1289" width="7.5703125" style="1" customWidth="1"/>
    <col min="1290" max="1290" width="17.7109375" style="1" customWidth="1"/>
    <col min="1291" max="1536" width="7.5703125" style="1"/>
    <col min="1537" max="1537" width="49.7109375" style="1" customWidth="1"/>
    <col min="1538" max="1539" width="7.5703125" style="1" customWidth="1"/>
    <col min="1540" max="1540" width="11.28515625" style="1" customWidth="1"/>
    <col min="1541" max="1541" width="10" style="1" customWidth="1"/>
    <col min="1542" max="1542" width="8.85546875" style="1" customWidth="1"/>
    <col min="1543" max="1545" width="7.5703125" style="1" customWidth="1"/>
    <col min="1546" max="1546" width="17.7109375" style="1" customWidth="1"/>
    <col min="1547" max="1792" width="7.5703125" style="1"/>
    <col min="1793" max="1793" width="49.7109375" style="1" customWidth="1"/>
    <col min="1794" max="1795" width="7.5703125" style="1" customWidth="1"/>
    <col min="1796" max="1796" width="11.28515625" style="1" customWidth="1"/>
    <col min="1797" max="1797" width="10" style="1" customWidth="1"/>
    <col min="1798" max="1798" width="8.85546875" style="1" customWidth="1"/>
    <col min="1799" max="1801" width="7.5703125" style="1" customWidth="1"/>
    <col min="1802" max="1802" width="17.7109375" style="1" customWidth="1"/>
    <col min="1803" max="2048" width="7.5703125" style="1"/>
    <col min="2049" max="2049" width="49.7109375" style="1" customWidth="1"/>
    <col min="2050" max="2051" width="7.5703125" style="1" customWidth="1"/>
    <col min="2052" max="2052" width="11.28515625" style="1" customWidth="1"/>
    <col min="2053" max="2053" width="10" style="1" customWidth="1"/>
    <col min="2054" max="2054" width="8.85546875" style="1" customWidth="1"/>
    <col min="2055" max="2057" width="7.5703125" style="1" customWidth="1"/>
    <col min="2058" max="2058" width="17.7109375" style="1" customWidth="1"/>
    <col min="2059" max="2304" width="7.5703125" style="1"/>
    <col min="2305" max="2305" width="49.7109375" style="1" customWidth="1"/>
    <col min="2306" max="2307" width="7.5703125" style="1" customWidth="1"/>
    <col min="2308" max="2308" width="11.28515625" style="1" customWidth="1"/>
    <col min="2309" max="2309" width="10" style="1" customWidth="1"/>
    <col min="2310" max="2310" width="8.85546875" style="1" customWidth="1"/>
    <col min="2311" max="2313" width="7.5703125" style="1" customWidth="1"/>
    <col min="2314" max="2314" width="17.7109375" style="1" customWidth="1"/>
    <col min="2315" max="2560" width="7.5703125" style="1"/>
    <col min="2561" max="2561" width="49.7109375" style="1" customWidth="1"/>
    <col min="2562" max="2563" width="7.5703125" style="1" customWidth="1"/>
    <col min="2564" max="2564" width="11.28515625" style="1" customWidth="1"/>
    <col min="2565" max="2565" width="10" style="1" customWidth="1"/>
    <col min="2566" max="2566" width="8.85546875" style="1" customWidth="1"/>
    <col min="2567" max="2569" width="7.5703125" style="1" customWidth="1"/>
    <col min="2570" max="2570" width="17.7109375" style="1" customWidth="1"/>
    <col min="2571" max="2816" width="7.5703125" style="1"/>
    <col min="2817" max="2817" width="49.7109375" style="1" customWidth="1"/>
    <col min="2818" max="2819" width="7.5703125" style="1" customWidth="1"/>
    <col min="2820" max="2820" width="11.28515625" style="1" customWidth="1"/>
    <col min="2821" max="2821" width="10" style="1" customWidth="1"/>
    <col min="2822" max="2822" width="8.85546875" style="1" customWidth="1"/>
    <col min="2823" max="2825" width="7.5703125" style="1" customWidth="1"/>
    <col min="2826" max="2826" width="17.7109375" style="1" customWidth="1"/>
    <col min="2827" max="3072" width="7.5703125" style="1"/>
    <col min="3073" max="3073" width="49.7109375" style="1" customWidth="1"/>
    <col min="3074" max="3075" width="7.5703125" style="1" customWidth="1"/>
    <col min="3076" max="3076" width="11.28515625" style="1" customWidth="1"/>
    <col min="3077" max="3077" width="10" style="1" customWidth="1"/>
    <col min="3078" max="3078" width="8.85546875" style="1" customWidth="1"/>
    <col min="3079" max="3081" width="7.5703125" style="1" customWidth="1"/>
    <col min="3082" max="3082" width="17.7109375" style="1" customWidth="1"/>
    <col min="3083" max="3328" width="7.5703125" style="1"/>
    <col min="3329" max="3329" width="49.7109375" style="1" customWidth="1"/>
    <col min="3330" max="3331" width="7.5703125" style="1" customWidth="1"/>
    <col min="3332" max="3332" width="11.28515625" style="1" customWidth="1"/>
    <col min="3333" max="3333" width="10" style="1" customWidth="1"/>
    <col min="3334" max="3334" width="8.85546875" style="1" customWidth="1"/>
    <col min="3335" max="3337" width="7.5703125" style="1" customWidth="1"/>
    <col min="3338" max="3338" width="17.7109375" style="1" customWidth="1"/>
    <col min="3339" max="3584" width="7.5703125" style="1"/>
    <col min="3585" max="3585" width="49.7109375" style="1" customWidth="1"/>
    <col min="3586" max="3587" width="7.5703125" style="1" customWidth="1"/>
    <col min="3588" max="3588" width="11.28515625" style="1" customWidth="1"/>
    <col min="3589" max="3589" width="10" style="1" customWidth="1"/>
    <col min="3590" max="3590" width="8.85546875" style="1" customWidth="1"/>
    <col min="3591" max="3593" width="7.5703125" style="1" customWidth="1"/>
    <col min="3594" max="3594" width="17.7109375" style="1" customWidth="1"/>
    <col min="3595" max="3840" width="7.5703125" style="1"/>
    <col min="3841" max="3841" width="49.7109375" style="1" customWidth="1"/>
    <col min="3842" max="3843" width="7.5703125" style="1" customWidth="1"/>
    <col min="3844" max="3844" width="11.28515625" style="1" customWidth="1"/>
    <col min="3845" max="3845" width="10" style="1" customWidth="1"/>
    <col min="3846" max="3846" width="8.85546875" style="1" customWidth="1"/>
    <col min="3847" max="3849" width="7.5703125" style="1" customWidth="1"/>
    <col min="3850" max="3850" width="17.7109375" style="1" customWidth="1"/>
    <col min="3851" max="4096" width="7.5703125" style="1"/>
    <col min="4097" max="4097" width="49.7109375" style="1" customWidth="1"/>
    <col min="4098" max="4099" width="7.5703125" style="1" customWidth="1"/>
    <col min="4100" max="4100" width="11.28515625" style="1" customWidth="1"/>
    <col min="4101" max="4101" width="10" style="1" customWidth="1"/>
    <col min="4102" max="4102" width="8.85546875" style="1" customWidth="1"/>
    <col min="4103" max="4105" width="7.5703125" style="1" customWidth="1"/>
    <col min="4106" max="4106" width="17.7109375" style="1" customWidth="1"/>
    <col min="4107" max="4352" width="7.5703125" style="1"/>
    <col min="4353" max="4353" width="49.7109375" style="1" customWidth="1"/>
    <col min="4354" max="4355" width="7.5703125" style="1" customWidth="1"/>
    <col min="4356" max="4356" width="11.28515625" style="1" customWidth="1"/>
    <col min="4357" max="4357" width="10" style="1" customWidth="1"/>
    <col min="4358" max="4358" width="8.85546875" style="1" customWidth="1"/>
    <col min="4359" max="4361" width="7.5703125" style="1" customWidth="1"/>
    <col min="4362" max="4362" width="17.7109375" style="1" customWidth="1"/>
    <col min="4363" max="4608" width="7.5703125" style="1"/>
    <col min="4609" max="4609" width="49.7109375" style="1" customWidth="1"/>
    <col min="4610" max="4611" width="7.5703125" style="1" customWidth="1"/>
    <col min="4612" max="4612" width="11.28515625" style="1" customWidth="1"/>
    <col min="4613" max="4613" width="10" style="1" customWidth="1"/>
    <col min="4614" max="4614" width="8.85546875" style="1" customWidth="1"/>
    <col min="4615" max="4617" width="7.5703125" style="1" customWidth="1"/>
    <col min="4618" max="4618" width="17.7109375" style="1" customWidth="1"/>
    <col min="4619" max="4864" width="7.5703125" style="1"/>
    <col min="4865" max="4865" width="49.7109375" style="1" customWidth="1"/>
    <col min="4866" max="4867" width="7.5703125" style="1" customWidth="1"/>
    <col min="4868" max="4868" width="11.28515625" style="1" customWidth="1"/>
    <col min="4869" max="4869" width="10" style="1" customWidth="1"/>
    <col min="4870" max="4870" width="8.85546875" style="1" customWidth="1"/>
    <col min="4871" max="4873" width="7.5703125" style="1" customWidth="1"/>
    <col min="4874" max="4874" width="17.7109375" style="1" customWidth="1"/>
    <col min="4875" max="5120" width="7.5703125" style="1"/>
    <col min="5121" max="5121" width="49.7109375" style="1" customWidth="1"/>
    <col min="5122" max="5123" width="7.5703125" style="1" customWidth="1"/>
    <col min="5124" max="5124" width="11.28515625" style="1" customWidth="1"/>
    <col min="5125" max="5125" width="10" style="1" customWidth="1"/>
    <col min="5126" max="5126" width="8.85546875" style="1" customWidth="1"/>
    <col min="5127" max="5129" width="7.5703125" style="1" customWidth="1"/>
    <col min="5130" max="5130" width="17.7109375" style="1" customWidth="1"/>
    <col min="5131" max="5376" width="7.5703125" style="1"/>
    <col min="5377" max="5377" width="49.7109375" style="1" customWidth="1"/>
    <col min="5378" max="5379" width="7.5703125" style="1" customWidth="1"/>
    <col min="5380" max="5380" width="11.28515625" style="1" customWidth="1"/>
    <col min="5381" max="5381" width="10" style="1" customWidth="1"/>
    <col min="5382" max="5382" width="8.85546875" style="1" customWidth="1"/>
    <col min="5383" max="5385" width="7.5703125" style="1" customWidth="1"/>
    <col min="5386" max="5386" width="17.7109375" style="1" customWidth="1"/>
    <col min="5387" max="5632" width="7.5703125" style="1"/>
    <col min="5633" max="5633" width="49.7109375" style="1" customWidth="1"/>
    <col min="5634" max="5635" width="7.5703125" style="1" customWidth="1"/>
    <col min="5636" max="5636" width="11.28515625" style="1" customWidth="1"/>
    <col min="5637" max="5637" width="10" style="1" customWidth="1"/>
    <col min="5638" max="5638" width="8.85546875" style="1" customWidth="1"/>
    <col min="5639" max="5641" width="7.5703125" style="1" customWidth="1"/>
    <col min="5642" max="5642" width="17.7109375" style="1" customWidth="1"/>
    <col min="5643" max="5888" width="7.5703125" style="1"/>
    <col min="5889" max="5889" width="49.7109375" style="1" customWidth="1"/>
    <col min="5890" max="5891" width="7.5703125" style="1" customWidth="1"/>
    <col min="5892" max="5892" width="11.28515625" style="1" customWidth="1"/>
    <col min="5893" max="5893" width="10" style="1" customWidth="1"/>
    <col min="5894" max="5894" width="8.85546875" style="1" customWidth="1"/>
    <col min="5895" max="5897" width="7.5703125" style="1" customWidth="1"/>
    <col min="5898" max="5898" width="17.7109375" style="1" customWidth="1"/>
    <col min="5899" max="6144" width="7.5703125" style="1"/>
    <col min="6145" max="6145" width="49.7109375" style="1" customWidth="1"/>
    <col min="6146" max="6147" width="7.5703125" style="1" customWidth="1"/>
    <col min="6148" max="6148" width="11.28515625" style="1" customWidth="1"/>
    <col min="6149" max="6149" width="10" style="1" customWidth="1"/>
    <col min="6150" max="6150" width="8.85546875" style="1" customWidth="1"/>
    <col min="6151" max="6153" width="7.5703125" style="1" customWidth="1"/>
    <col min="6154" max="6154" width="17.7109375" style="1" customWidth="1"/>
    <col min="6155" max="6400" width="7.5703125" style="1"/>
    <col min="6401" max="6401" width="49.7109375" style="1" customWidth="1"/>
    <col min="6402" max="6403" width="7.5703125" style="1" customWidth="1"/>
    <col min="6404" max="6404" width="11.28515625" style="1" customWidth="1"/>
    <col min="6405" max="6405" width="10" style="1" customWidth="1"/>
    <col min="6406" max="6406" width="8.85546875" style="1" customWidth="1"/>
    <col min="6407" max="6409" width="7.5703125" style="1" customWidth="1"/>
    <col min="6410" max="6410" width="17.7109375" style="1" customWidth="1"/>
    <col min="6411" max="6656" width="7.5703125" style="1"/>
    <col min="6657" max="6657" width="49.7109375" style="1" customWidth="1"/>
    <col min="6658" max="6659" width="7.5703125" style="1" customWidth="1"/>
    <col min="6660" max="6660" width="11.28515625" style="1" customWidth="1"/>
    <col min="6661" max="6661" width="10" style="1" customWidth="1"/>
    <col min="6662" max="6662" width="8.85546875" style="1" customWidth="1"/>
    <col min="6663" max="6665" width="7.5703125" style="1" customWidth="1"/>
    <col min="6666" max="6666" width="17.7109375" style="1" customWidth="1"/>
    <col min="6667" max="6912" width="7.5703125" style="1"/>
    <col min="6913" max="6913" width="49.7109375" style="1" customWidth="1"/>
    <col min="6914" max="6915" width="7.5703125" style="1" customWidth="1"/>
    <col min="6916" max="6916" width="11.28515625" style="1" customWidth="1"/>
    <col min="6917" max="6917" width="10" style="1" customWidth="1"/>
    <col min="6918" max="6918" width="8.85546875" style="1" customWidth="1"/>
    <col min="6919" max="6921" width="7.5703125" style="1" customWidth="1"/>
    <col min="6922" max="6922" width="17.7109375" style="1" customWidth="1"/>
    <col min="6923" max="7168" width="7.5703125" style="1"/>
    <col min="7169" max="7169" width="49.7109375" style="1" customWidth="1"/>
    <col min="7170" max="7171" width="7.5703125" style="1" customWidth="1"/>
    <col min="7172" max="7172" width="11.28515625" style="1" customWidth="1"/>
    <col min="7173" max="7173" width="10" style="1" customWidth="1"/>
    <col min="7174" max="7174" width="8.85546875" style="1" customWidth="1"/>
    <col min="7175" max="7177" width="7.5703125" style="1" customWidth="1"/>
    <col min="7178" max="7178" width="17.7109375" style="1" customWidth="1"/>
    <col min="7179" max="7424" width="7.5703125" style="1"/>
    <col min="7425" max="7425" width="49.7109375" style="1" customWidth="1"/>
    <col min="7426" max="7427" width="7.5703125" style="1" customWidth="1"/>
    <col min="7428" max="7428" width="11.28515625" style="1" customWidth="1"/>
    <col min="7429" max="7429" width="10" style="1" customWidth="1"/>
    <col min="7430" max="7430" width="8.85546875" style="1" customWidth="1"/>
    <col min="7431" max="7433" width="7.5703125" style="1" customWidth="1"/>
    <col min="7434" max="7434" width="17.7109375" style="1" customWidth="1"/>
    <col min="7435" max="7680" width="7.5703125" style="1"/>
    <col min="7681" max="7681" width="49.7109375" style="1" customWidth="1"/>
    <col min="7682" max="7683" width="7.5703125" style="1" customWidth="1"/>
    <col min="7684" max="7684" width="11.28515625" style="1" customWidth="1"/>
    <col min="7685" max="7685" width="10" style="1" customWidth="1"/>
    <col min="7686" max="7686" width="8.85546875" style="1" customWidth="1"/>
    <col min="7687" max="7689" width="7.5703125" style="1" customWidth="1"/>
    <col min="7690" max="7690" width="17.7109375" style="1" customWidth="1"/>
    <col min="7691" max="7936" width="7.5703125" style="1"/>
    <col min="7937" max="7937" width="49.7109375" style="1" customWidth="1"/>
    <col min="7938" max="7939" width="7.5703125" style="1" customWidth="1"/>
    <col min="7940" max="7940" width="11.28515625" style="1" customWidth="1"/>
    <col min="7941" max="7941" width="10" style="1" customWidth="1"/>
    <col min="7942" max="7942" width="8.85546875" style="1" customWidth="1"/>
    <col min="7943" max="7945" width="7.5703125" style="1" customWidth="1"/>
    <col min="7946" max="7946" width="17.7109375" style="1" customWidth="1"/>
    <col min="7947" max="8192" width="7.5703125" style="1"/>
    <col min="8193" max="8193" width="49.7109375" style="1" customWidth="1"/>
    <col min="8194" max="8195" width="7.5703125" style="1" customWidth="1"/>
    <col min="8196" max="8196" width="11.28515625" style="1" customWidth="1"/>
    <col min="8197" max="8197" width="10" style="1" customWidth="1"/>
    <col min="8198" max="8198" width="8.85546875" style="1" customWidth="1"/>
    <col min="8199" max="8201" width="7.5703125" style="1" customWidth="1"/>
    <col min="8202" max="8202" width="17.7109375" style="1" customWidth="1"/>
    <col min="8203" max="8448" width="7.5703125" style="1"/>
    <col min="8449" max="8449" width="49.7109375" style="1" customWidth="1"/>
    <col min="8450" max="8451" width="7.5703125" style="1" customWidth="1"/>
    <col min="8452" max="8452" width="11.28515625" style="1" customWidth="1"/>
    <col min="8453" max="8453" width="10" style="1" customWidth="1"/>
    <col min="8454" max="8454" width="8.85546875" style="1" customWidth="1"/>
    <col min="8455" max="8457" width="7.5703125" style="1" customWidth="1"/>
    <col min="8458" max="8458" width="17.7109375" style="1" customWidth="1"/>
    <col min="8459" max="8704" width="7.5703125" style="1"/>
    <col min="8705" max="8705" width="49.7109375" style="1" customWidth="1"/>
    <col min="8706" max="8707" width="7.5703125" style="1" customWidth="1"/>
    <col min="8708" max="8708" width="11.28515625" style="1" customWidth="1"/>
    <col min="8709" max="8709" width="10" style="1" customWidth="1"/>
    <col min="8710" max="8710" width="8.85546875" style="1" customWidth="1"/>
    <col min="8711" max="8713" width="7.5703125" style="1" customWidth="1"/>
    <col min="8714" max="8714" width="17.7109375" style="1" customWidth="1"/>
    <col min="8715" max="8960" width="7.5703125" style="1"/>
    <col min="8961" max="8961" width="49.7109375" style="1" customWidth="1"/>
    <col min="8962" max="8963" width="7.5703125" style="1" customWidth="1"/>
    <col min="8964" max="8964" width="11.28515625" style="1" customWidth="1"/>
    <col min="8965" max="8965" width="10" style="1" customWidth="1"/>
    <col min="8966" max="8966" width="8.85546875" style="1" customWidth="1"/>
    <col min="8967" max="8969" width="7.5703125" style="1" customWidth="1"/>
    <col min="8970" max="8970" width="17.7109375" style="1" customWidth="1"/>
    <col min="8971" max="9216" width="7.5703125" style="1"/>
    <col min="9217" max="9217" width="49.7109375" style="1" customWidth="1"/>
    <col min="9218" max="9219" width="7.5703125" style="1" customWidth="1"/>
    <col min="9220" max="9220" width="11.28515625" style="1" customWidth="1"/>
    <col min="9221" max="9221" width="10" style="1" customWidth="1"/>
    <col min="9222" max="9222" width="8.85546875" style="1" customWidth="1"/>
    <col min="9223" max="9225" width="7.5703125" style="1" customWidth="1"/>
    <col min="9226" max="9226" width="17.7109375" style="1" customWidth="1"/>
    <col min="9227" max="9472" width="7.5703125" style="1"/>
    <col min="9473" max="9473" width="49.7109375" style="1" customWidth="1"/>
    <col min="9474" max="9475" width="7.5703125" style="1" customWidth="1"/>
    <col min="9476" max="9476" width="11.28515625" style="1" customWidth="1"/>
    <col min="9477" max="9477" width="10" style="1" customWidth="1"/>
    <col min="9478" max="9478" width="8.85546875" style="1" customWidth="1"/>
    <col min="9479" max="9481" width="7.5703125" style="1" customWidth="1"/>
    <col min="9482" max="9482" width="17.7109375" style="1" customWidth="1"/>
    <col min="9483" max="9728" width="7.5703125" style="1"/>
    <col min="9729" max="9729" width="49.7109375" style="1" customWidth="1"/>
    <col min="9730" max="9731" width="7.5703125" style="1" customWidth="1"/>
    <col min="9732" max="9732" width="11.28515625" style="1" customWidth="1"/>
    <col min="9733" max="9733" width="10" style="1" customWidth="1"/>
    <col min="9734" max="9734" width="8.85546875" style="1" customWidth="1"/>
    <col min="9735" max="9737" width="7.5703125" style="1" customWidth="1"/>
    <col min="9738" max="9738" width="17.7109375" style="1" customWidth="1"/>
    <col min="9739" max="9984" width="7.5703125" style="1"/>
    <col min="9985" max="9985" width="49.7109375" style="1" customWidth="1"/>
    <col min="9986" max="9987" width="7.5703125" style="1" customWidth="1"/>
    <col min="9988" max="9988" width="11.28515625" style="1" customWidth="1"/>
    <col min="9989" max="9989" width="10" style="1" customWidth="1"/>
    <col min="9990" max="9990" width="8.85546875" style="1" customWidth="1"/>
    <col min="9991" max="9993" width="7.5703125" style="1" customWidth="1"/>
    <col min="9994" max="9994" width="17.7109375" style="1" customWidth="1"/>
    <col min="9995" max="10240" width="7.5703125" style="1"/>
    <col min="10241" max="10241" width="49.7109375" style="1" customWidth="1"/>
    <col min="10242" max="10243" width="7.5703125" style="1" customWidth="1"/>
    <col min="10244" max="10244" width="11.28515625" style="1" customWidth="1"/>
    <col min="10245" max="10245" width="10" style="1" customWidth="1"/>
    <col min="10246" max="10246" width="8.85546875" style="1" customWidth="1"/>
    <col min="10247" max="10249" width="7.5703125" style="1" customWidth="1"/>
    <col min="10250" max="10250" width="17.7109375" style="1" customWidth="1"/>
    <col min="10251" max="10496" width="7.5703125" style="1"/>
    <col min="10497" max="10497" width="49.7109375" style="1" customWidth="1"/>
    <col min="10498" max="10499" width="7.5703125" style="1" customWidth="1"/>
    <col min="10500" max="10500" width="11.28515625" style="1" customWidth="1"/>
    <col min="10501" max="10501" width="10" style="1" customWidth="1"/>
    <col min="10502" max="10502" width="8.85546875" style="1" customWidth="1"/>
    <col min="10503" max="10505" width="7.5703125" style="1" customWidth="1"/>
    <col min="10506" max="10506" width="17.7109375" style="1" customWidth="1"/>
    <col min="10507" max="10752" width="7.5703125" style="1"/>
    <col min="10753" max="10753" width="49.7109375" style="1" customWidth="1"/>
    <col min="10754" max="10755" width="7.5703125" style="1" customWidth="1"/>
    <col min="10756" max="10756" width="11.28515625" style="1" customWidth="1"/>
    <col min="10757" max="10757" width="10" style="1" customWidth="1"/>
    <col min="10758" max="10758" width="8.85546875" style="1" customWidth="1"/>
    <col min="10759" max="10761" width="7.5703125" style="1" customWidth="1"/>
    <col min="10762" max="10762" width="17.7109375" style="1" customWidth="1"/>
    <col min="10763" max="11008" width="7.5703125" style="1"/>
    <col min="11009" max="11009" width="49.7109375" style="1" customWidth="1"/>
    <col min="11010" max="11011" width="7.5703125" style="1" customWidth="1"/>
    <col min="11012" max="11012" width="11.28515625" style="1" customWidth="1"/>
    <col min="11013" max="11013" width="10" style="1" customWidth="1"/>
    <col min="11014" max="11014" width="8.85546875" style="1" customWidth="1"/>
    <col min="11015" max="11017" width="7.5703125" style="1" customWidth="1"/>
    <col min="11018" max="11018" width="17.7109375" style="1" customWidth="1"/>
    <col min="11019" max="11264" width="7.5703125" style="1"/>
    <col min="11265" max="11265" width="49.7109375" style="1" customWidth="1"/>
    <col min="11266" max="11267" width="7.5703125" style="1" customWidth="1"/>
    <col min="11268" max="11268" width="11.28515625" style="1" customWidth="1"/>
    <col min="11269" max="11269" width="10" style="1" customWidth="1"/>
    <col min="11270" max="11270" width="8.85546875" style="1" customWidth="1"/>
    <col min="11271" max="11273" width="7.5703125" style="1" customWidth="1"/>
    <col min="11274" max="11274" width="17.7109375" style="1" customWidth="1"/>
    <col min="11275" max="11520" width="7.5703125" style="1"/>
    <col min="11521" max="11521" width="49.7109375" style="1" customWidth="1"/>
    <col min="11522" max="11523" width="7.5703125" style="1" customWidth="1"/>
    <col min="11524" max="11524" width="11.28515625" style="1" customWidth="1"/>
    <col min="11525" max="11525" width="10" style="1" customWidth="1"/>
    <col min="11526" max="11526" width="8.85546875" style="1" customWidth="1"/>
    <col min="11527" max="11529" width="7.5703125" style="1" customWidth="1"/>
    <col min="11530" max="11530" width="17.7109375" style="1" customWidth="1"/>
    <col min="11531" max="11776" width="7.5703125" style="1"/>
    <col min="11777" max="11777" width="49.7109375" style="1" customWidth="1"/>
    <col min="11778" max="11779" width="7.5703125" style="1" customWidth="1"/>
    <col min="11780" max="11780" width="11.28515625" style="1" customWidth="1"/>
    <col min="11781" max="11781" width="10" style="1" customWidth="1"/>
    <col min="11782" max="11782" width="8.85546875" style="1" customWidth="1"/>
    <col min="11783" max="11785" width="7.5703125" style="1" customWidth="1"/>
    <col min="11786" max="11786" width="17.7109375" style="1" customWidth="1"/>
    <col min="11787" max="12032" width="7.5703125" style="1"/>
    <col min="12033" max="12033" width="49.7109375" style="1" customWidth="1"/>
    <col min="12034" max="12035" width="7.5703125" style="1" customWidth="1"/>
    <col min="12036" max="12036" width="11.28515625" style="1" customWidth="1"/>
    <col min="12037" max="12037" width="10" style="1" customWidth="1"/>
    <col min="12038" max="12038" width="8.85546875" style="1" customWidth="1"/>
    <col min="12039" max="12041" width="7.5703125" style="1" customWidth="1"/>
    <col min="12042" max="12042" width="17.7109375" style="1" customWidth="1"/>
    <col min="12043" max="12288" width="7.5703125" style="1"/>
    <col min="12289" max="12289" width="49.7109375" style="1" customWidth="1"/>
    <col min="12290" max="12291" width="7.5703125" style="1" customWidth="1"/>
    <col min="12292" max="12292" width="11.28515625" style="1" customWidth="1"/>
    <col min="12293" max="12293" width="10" style="1" customWidth="1"/>
    <col min="12294" max="12294" width="8.85546875" style="1" customWidth="1"/>
    <col min="12295" max="12297" width="7.5703125" style="1" customWidth="1"/>
    <col min="12298" max="12298" width="17.7109375" style="1" customWidth="1"/>
    <col min="12299" max="12544" width="7.5703125" style="1"/>
    <col min="12545" max="12545" width="49.7109375" style="1" customWidth="1"/>
    <col min="12546" max="12547" width="7.5703125" style="1" customWidth="1"/>
    <col min="12548" max="12548" width="11.28515625" style="1" customWidth="1"/>
    <col min="12549" max="12549" width="10" style="1" customWidth="1"/>
    <col min="12550" max="12550" width="8.85546875" style="1" customWidth="1"/>
    <col min="12551" max="12553" width="7.5703125" style="1" customWidth="1"/>
    <col min="12554" max="12554" width="17.7109375" style="1" customWidth="1"/>
    <col min="12555" max="12800" width="7.5703125" style="1"/>
    <col min="12801" max="12801" width="49.7109375" style="1" customWidth="1"/>
    <col min="12802" max="12803" width="7.5703125" style="1" customWidth="1"/>
    <col min="12804" max="12804" width="11.28515625" style="1" customWidth="1"/>
    <col min="12805" max="12805" width="10" style="1" customWidth="1"/>
    <col min="12806" max="12806" width="8.85546875" style="1" customWidth="1"/>
    <col min="12807" max="12809" width="7.5703125" style="1" customWidth="1"/>
    <col min="12810" max="12810" width="17.7109375" style="1" customWidth="1"/>
    <col min="12811" max="13056" width="7.5703125" style="1"/>
    <col min="13057" max="13057" width="49.7109375" style="1" customWidth="1"/>
    <col min="13058" max="13059" width="7.5703125" style="1" customWidth="1"/>
    <col min="13060" max="13060" width="11.28515625" style="1" customWidth="1"/>
    <col min="13061" max="13061" width="10" style="1" customWidth="1"/>
    <col min="13062" max="13062" width="8.85546875" style="1" customWidth="1"/>
    <col min="13063" max="13065" width="7.5703125" style="1" customWidth="1"/>
    <col min="13066" max="13066" width="17.7109375" style="1" customWidth="1"/>
    <col min="13067" max="13312" width="7.5703125" style="1"/>
    <col min="13313" max="13313" width="49.7109375" style="1" customWidth="1"/>
    <col min="13314" max="13315" width="7.5703125" style="1" customWidth="1"/>
    <col min="13316" max="13316" width="11.28515625" style="1" customWidth="1"/>
    <col min="13317" max="13317" width="10" style="1" customWidth="1"/>
    <col min="13318" max="13318" width="8.85546875" style="1" customWidth="1"/>
    <col min="13319" max="13321" width="7.5703125" style="1" customWidth="1"/>
    <col min="13322" max="13322" width="17.7109375" style="1" customWidth="1"/>
    <col min="13323" max="13568" width="7.5703125" style="1"/>
    <col min="13569" max="13569" width="49.7109375" style="1" customWidth="1"/>
    <col min="13570" max="13571" width="7.5703125" style="1" customWidth="1"/>
    <col min="13572" max="13572" width="11.28515625" style="1" customWidth="1"/>
    <col min="13573" max="13573" width="10" style="1" customWidth="1"/>
    <col min="13574" max="13574" width="8.85546875" style="1" customWidth="1"/>
    <col min="13575" max="13577" width="7.5703125" style="1" customWidth="1"/>
    <col min="13578" max="13578" width="17.7109375" style="1" customWidth="1"/>
    <col min="13579" max="13824" width="7.5703125" style="1"/>
    <col min="13825" max="13825" width="49.7109375" style="1" customWidth="1"/>
    <col min="13826" max="13827" width="7.5703125" style="1" customWidth="1"/>
    <col min="13828" max="13828" width="11.28515625" style="1" customWidth="1"/>
    <col min="13829" max="13829" width="10" style="1" customWidth="1"/>
    <col min="13830" max="13830" width="8.85546875" style="1" customWidth="1"/>
    <col min="13831" max="13833" width="7.5703125" style="1" customWidth="1"/>
    <col min="13834" max="13834" width="17.7109375" style="1" customWidth="1"/>
    <col min="13835" max="14080" width="7.5703125" style="1"/>
    <col min="14081" max="14081" width="49.7109375" style="1" customWidth="1"/>
    <col min="14082" max="14083" width="7.5703125" style="1" customWidth="1"/>
    <col min="14084" max="14084" width="11.28515625" style="1" customWidth="1"/>
    <col min="14085" max="14085" width="10" style="1" customWidth="1"/>
    <col min="14086" max="14086" width="8.85546875" style="1" customWidth="1"/>
    <col min="14087" max="14089" width="7.5703125" style="1" customWidth="1"/>
    <col min="14090" max="14090" width="17.7109375" style="1" customWidth="1"/>
    <col min="14091" max="14336" width="7.5703125" style="1"/>
    <col min="14337" max="14337" width="49.7109375" style="1" customWidth="1"/>
    <col min="14338" max="14339" width="7.5703125" style="1" customWidth="1"/>
    <col min="14340" max="14340" width="11.28515625" style="1" customWidth="1"/>
    <col min="14341" max="14341" width="10" style="1" customWidth="1"/>
    <col min="14342" max="14342" width="8.85546875" style="1" customWidth="1"/>
    <col min="14343" max="14345" width="7.5703125" style="1" customWidth="1"/>
    <col min="14346" max="14346" width="17.7109375" style="1" customWidth="1"/>
    <col min="14347" max="14592" width="7.5703125" style="1"/>
    <col min="14593" max="14593" width="49.7109375" style="1" customWidth="1"/>
    <col min="14594" max="14595" width="7.5703125" style="1" customWidth="1"/>
    <col min="14596" max="14596" width="11.28515625" style="1" customWidth="1"/>
    <col min="14597" max="14597" width="10" style="1" customWidth="1"/>
    <col min="14598" max="14598" width="8.85546875" style="1" customWidth="1"/>
    <col min="14599" max="14601" width="7.5703125" style="1" customWidth="1"/>
    <col min="14602" max="14602" width="17.7109375" style="1" customWidth="1"/>
    <col min="14603" max="14848" width="7.5703125" style="1"/>
    <col min="14849" max="14849" width="49.7109375" style="1" customWidth="1"/>
    <col min="14850" max="14851" width="7.5703125" style="1" customWidth="1"/>
    <col min="14852" max="14852" width="11.28515625" style="1" customWidth="1"/>
    <col min="14853" max="14853" width="10" style="1" customWidth="1"/>
    <col min="14854" max="14854" width="8.85546875" style="1" customWidth="1"/>
    <col min="14855" max="14857" width="7.5703125" style="1" customWidth="1"/>
    <col min="14858" max="14858" width="17.7109375" style="1" customWidth="1"/>
    <col min="14859" max="15104" width="7.5703125" style="1"/>
    <col min="15105" max="15105" width="49.7109375" style="1" customWidth="1"/>
    <col min="15106" max="15107" width="7.5703125" style="1" customWidth="1"/>
    <col min="15108" max="15108" width="11.28515625" style="1" customWidth="1"/>
    <col min="15109" max="15109" width="10" style="1" customWidth="1"/>
    <col min="15110" max="15110" width="8.85546875" style="1" customWidth="1"/>
    <col min="15111" max="15113" width="7.5703125" style="1" customWidth="1"/>
    <col min="15114" max="15114" width="17.7109375" style="1" customWidth="1"/>
    <col min="15115" max="15360" width="7.5703125" style="1"/>
    <col min="15361" max="15361" width="49.7109375" style="1" customWidth="1"/>
    <col min="15362" max="15363" width="7.5703125" style="1" customWidth="1"/>
    <col min="15364" max="15364" width="11.28515625" style="1" customWidth="1"/>
    <col min="15365" max="15365" width="10" style="1" customWidth="1"/>
    <col min="15366" max="15366" width="8.85546875" style="1" customWidth="1"/>
    <col min="15367" max="15369" width="7.5703125" style="1" customWidth="1"/>
    <col min="15370" max="15370" width="17.7109375" style="1" customWidth="1"/>
    <col min="15371" max="15616" width="7.5703125" style="1"/>
    <col min="15617" max="15617" width="49.7109375" style="1" customWidth="1"/>
    <col min="15618" max="15619" width="7.5703125" style="1" customWidth="1"/>
    <col min="15620" max="15620" width="11.28515625" style="1" customWidth="1"/>
    <col min="15621" max="15621" width="10" style="1" customWidth="1"/>
    <col min="15622" max="15622" width="8.85546875" style="1" customWidth="1"/>
    <col min="15623" max="15625" width="7.5703125" style="1" customWidth="1"/>
    <col min="15626" max="15626" width="17.7109375" style="1" customWidth="1"/>
    <col min="15627" max="15872" width="7.5703125" style="1"/>
    <col min="15873" max="15873" width="49.7109375" style="1" customWidth="1"/>
    <col min="15874" max="15875" width="7.5703125" style="1" customWidth="1"/>
    <col min="15876" max="15876" width="11.28515625" style="1" customWidth="1"/>
    <col min="15877" max="15877" width="10" style="1" customWidth="1"/>
    <col min="15878" max="15878" width="8.85546875" style="1" customWidth="1"/>
    <col min="15879" max="15881" width="7.5703125" style="1" customWidth="1"/>
    <col min="15882" max="15882" width="17.7109375" style="1" customWidth="1"/>
    <col min="15883" max="16128" width="7.5703125" style="1"/>
    <col min="16129" max="16129" width="49.7109375" style="1" customWidth="1"/>
    <col min="16130" max="16131" width="7.5703125" style="1" customWidth="1"/>
    <col min="16132" max="16132" width="11.28515625" style="1" customWidth="1"/>
    <col min="16133" max="16133" width="10" style="1" customWidth="1"/>
    <col min="16134" max="16134" width="8.85546875" style="1" customWidth="1"/>
    <col min="16135" max="16137" width="7.5703125" style="1" customWidth="1"/>
    <col min="16138" max="16138" width="17.7109375" style="1" customWidth="1"/>
    <col min="16139" max="16384" width="7.5703125" style="1"/>
  </cols>
  <sheetData>
    <row r="1" spans="1:10" x14ac:dyDescent="0.25">
      <c r="A1" s="1" t="s">
        <v>0</v>
      </c>
      <c r="B1" s="2"/>
      <c r="D1" s="1"/>
      <c r="E1" s="1"/>
      <c r="F1" s="1"/>
      <c r="G1" s="105" t="s">
        <v>1</v>
      </c>
      <c r="H1" s="105"/>
      <c r="I1" s="105"/>
      <c r="J1" s="105"/>
    </row>
    <row r="2" spans="1:10" x14ac:dyDescent="0.25">
      <c r="B2" s="2"/>
      <c r="D2" s="1"/>
      <c r="E2" s="1"/>
      <c r="F2" s="1"/>
      <c r="G2" s="105" t="s">
        <v>2</v>
      </c>
      <c r="H2" s="105"/>
      <c r="I2" s="105"/>
      <c r="J2" s="105"/>
    </row>
    <row r="3" spans="1:10" ht="15" x14ac:dyDescent="0.25">
      <c r="A3" s="113"/>
      <c r="B3" s="114"/>
      <c r="D3" s="6"/>
      <c r="E3" s="6"/>
      <c r="F3" s="6"/>
      <c r="G3" s="105" t="s">
        <v>3</v>
      </c>
      <c r="H3" s="105"/>
      <c r="I3" s="105"/>
      <c r="J3" s="105"/>
    </row>
    <row r="4" spans="1:10" ht="15" x14ac:dyDescent="0.25">
      <c r="A4" s="5"/>
      <c r="B4" s="7"/>
      <c r="D4" s="6"/>
      <c r="E4" s="6"/>
      <c r="F4" s="6"/>
      <c r="G4" s="105" t="s">
        <v>4</v>
      </c>
      <c r="H4" s="105"/>
      <c r="I4" s="105"/>
      <c r="J4" s="105"/>
    </row>
    <row r="5" spans="1:10" x14ac:dyDescent="0.25">
      <c r="A5" s="3"/>
      <c r="D5" s="6"/>
      <c r="E5" s="6"/>
      <c r="F5" s="6"/>
      <c r="G5" s="115" t="s">
        <v>5</v>
      </c>
      <c r="H5" s="116"/>
      <c r="I5" s="116"/>
      <c r="J5" s="116"/>
    </row>
    <row r="6" spans="1:10" x14ac:dyDescent="0.25">
      <c r="A6" s="3"/>
      <c r="D6" s="6"/>
      <c r="E6" s="6"/>
      <c r="F6" s="6"/>
      <c r="G6" s="105" t="s">
        <v>6</v>
      </c>
      <c r="H6" s="105"/>
      <c r="I6" s="10"/>
      <c r="J6" s="10"/>
    </row>
    <row r="7" spans="1:10" x14ac:dyDescent="0.25">
      <c r="A7" s="3"/>
      <c r="D7" s="6"/>
      <c r="E7" s="6"/>
      <c r="F7" s="6"/>
      <c r="G7" s="4"/>
      <c r="H7" s="4"/>
      <c r="I7" s="10"/>
      <c r="J7" s="10"/>
    </row>
    <row r="8" spans="1:10" ht="15.75" x14ac:dyDescent="0.25">
      <c r="A8" s="106" t="s">
        <v>7</v>
      </c>
      <c r="B8" s="106"/>
      <c r="C8" s="106"/>
      <c r="D8" s="106"/>
      <c r="E8" s="106"/>
      <c r="F8" s="106"/>
      <c r="G8" s="106"/>
      <c r="H8" s="106"/>
      <c r="I8" s="106"/>
      <c r="J8" s="106"/>
    </row>
    <row r="9" spans="1:10" ht="15.75" x14ac:dyDescent="0.25">
      <c r="A9" s="106" t="s">
        <v>8</v>
      </c>
      <c r="B9" s="106"/>
      <c r="C9" s="106"/>
      <c r="D9" s="106"/>
      <c r="E9" s="106"/>
      <c r="F9" s="106"/>
      <c r="G9" s="106"/>
      <c r="H9" s="106"/>
      <c r="I9" s="106"/>
      <c r="J9" s="106"/>
    </row>
    <row r="10" spans="1:10" ht="15.75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5.75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16.5" thickBot="1" x14ac:dyDescent="0.3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3.5" thickBot="1" x14ac:dyDescent="0.25">
      <c r="A13" s="107" t="s">
        <v>9</v>
      </c>
      <c r="B13" s="108"/>
      <c r="C13" s="108"/>
      <c r="D13" s="108"/>
      <c r="E13" s="108" t="s">
        <v>10</v>
      </c>
      <c r="F13" s="108"/>
      <c r="G13" s="108"/>
      <c r="H13" s="108"/>
      <c r="I13" s="108"/>
      <c r="J13" s="109"/>
    </row>
    <row r="14" spans="1:10" ht="15.75" x14ac:dyDescent="0.2">
      <c r="A14" s="12" t="s">
        <v>11</v>
      </c>
      <c r="B14" s="13"/>
      <c r="C14" s="13"/>
      <c r="D14" s="14"/>
      <c r="E14" s="110" t="s">
        <v>12</v>
      </c>
      <c r="F14" s="111"/>
      <c r="G14" s="111"/>
      <c r="H14" s="111"/>
      <c r="I14" s="111"/>
      <c r="J14" s="112"/>
    </row>
    <row r="15" spans="1:10" ht="15.75" x14ac:dyDescent="0.2">
      <c r="A15" s="15" t="s">
        <v>13</v>
      </c>
      <c r="B15" s="11"/>
      <c r="C15" s="11"/>
      <c r="D15" s="16"/>
      <c r="E15" s="97" t="s">
        <v>14</v>
      </c>
      <c r="F15" s="98"/>
      <c r="G15" s="98"/>
      <c r="H15" s="98"/>
      <c r="I15" s="98"/>
      <c r="J15" s="99"/>
    </row>
    <row r="16" spans="1:10" ht="15.75" x14ac:dyDescent="0.2">
      <c r="A16" s="15" t="s">
        <v>15</v>
      </c>
      <c r="B16" s="11"/>
      <c r="C16" s="11"/>
      <c r="D16" s="16"/>
      <c r="E16" s="97" t="s">
        <v>16</v>
      </c>
      <c r="F16" s="98"/>
      <c r="G16" s="98"/>
      <c r="H16" s="98"/>
      <c r="I16" s="98"/>
      <c r="J16" s="99"/>
    </row>
    <row r="17" spans="1:10" ht="15.75" x14ac:dyDescent="0.25">
      <c r="A17" s="15" t="s">
        <v>17</v>
      </c>
      <c r="B17" s="11"/>
      <c r="C17" s="11"/>
      <c r="D17" s="16"/>
      <c r="E17" s="17"/>
      <c r="F17" s="11"/>
      <c r="G17" s="11"/>
      <c r="H17" s="11"/>
      <c r="I17" s="11"/>
      <c r="J17" s="16"/>
    </row>
    <row r="18" spans="1:10" ht="15.75" x14ac:dyDescent="0.25">
      <c r="A18" s="15" t="s">
        <v>18</v>
      </c>
      <c r="B18" s="11"/>
      <c r="C18" s="11"/>
      <c r="D18" s="16"/>
      <c r="E18" s="100" t="s">
        <v>19</v>
      </c>
      <c r="F18" s="101"/>
      <c r="G18" s="101"/>
      <c r="H18" s="101"/>
      <c r="I18" s="101"/>
      <c r="J18" s="102"/>
    </row>
    <row r="19" spans="1:10" ht="15.75" x14ac:dyDescent="0.2">
      <c r="A19" s="15" t="s">
        <v>20</v>
      </c>
      <c r="B19" s="11"/>
      <c r="C19" s="11"/>
      <c r="D19" s="16"/>
      <c r="E19" s="18" t="s">
        <v>21</v>
      </c>
      <c r="F19" s="19" t="s">
        <v>22</v>
      </c>
      <c r="G19" s="11"/>
      <c r="H19" s="11"/>
      <c r="I19" s="11"/>
      <c r="J19" s="16"/>
    </row>
    <row r="20" spans="1:10" ht="15.75" x14ac:dyDescent="0.25">
      <c r="A20" s="15" t="s">
        <v>23</v>
      </c>
      <c r="B20" s="11"/>
      <c r="C20" s="11"/>
      <c r="D20" s="16"/>
      <c r="E20" s="17"/>
      <c r="F20" s="11"/>
      <c r="G20" s="11"/>
      <c r="H20" s="11"/>
      <c r="I20" s="11"/>
      <c r="J20" s="16"/>
    </row>
    <row r="21" spans="1:10" ht="15.75" x14ac:dyDescent="0.25">
      <c r="A21" s="15" t="s">
        <v>15</v>
      </c>
      <c r="B21" s="11"/>
      <c r="C21" s="11"/>
      <c r="D21" s="16"/>
      <c r="E21" s="17"/>
      <c r="F21" s="11"/>
      <c r="G21" s="11"/>
      <c r="H21" s="11"/>
      <c r="I21" s="11"/>
      <c r="J21" s="16"/>
    </row>
    <row r="22" spans="1:10" ht="15.75" x14ac:dyDescent="0.25">
      <c r="A22" s="15" t="s">
        <v>24</v>
      </c>
      <c r="B22" s="11"/>
      <c r="C22" s="11"/>
      <c r="D22" s="16"/>
      <c r="E22" s="17"/>
      <c r="F22" s="11"/>
      <c r="G22" s="11"/>
      <c r="H22" s="11"/>
      <c r="I22" s="11"/>
      <c r="J22" s="16"/>
    </row>
    <row r="23" spans="1:10" ht="15.75" x14ac:dyDescent="0.25">
      <c r="A23" s="15" t="s">
        <v>15</v>
      </c>
      <c r="B23" s="11"/>
      <c r="C23" s="11"/>
      <c r="D23" s="16"/>
      <c r="E23" s="17"/>
      <c r="F23" s="11"/>
      <c r="G23" s="11"/>
      <c r="H23" s="11"/>
      <c r="I23" s="11"/>
      <c r="J23" s="16"/>
    </row>
    <row r="24" spans="1:10" ht="15.75" x14ac:dyDescent="0.2">
      <c r="A24" s="20" t="s">
        <v>25</v>
      </c>
      <c r="B24" s="11"/>
      <c r="C24" s="11"/>
      <c r="D24" s="16"/>
      <c r="E24" s="17"/>
      <c r="F24" s="11"/>
      <c r="G24" s="11"/>
      <c r="H24" s="11"/>
      <c r="I24" s="11"/>
      <c r="J24" s="16"/>
    </row>
    <row r="25" spans="1:10" ht="15.75" x14ac:dyDescent="0.25">
      <c r="A25" s="15" t="s">
        <v>26</v>
      </c>
      <c r="B25" s="11"/>
      <c r="C25" s="11"/>
      <c r="D25" s="16"/>
      <c r="E25" s="17"/>
      <c r="F25" s="11"/>
      <c r="G25" s="11"/>
      <c r="H25" s="11"/>
      <c r="I25" s="11"/>
      <c r="J25" s="16"/>
    </row>
    <row r="26" spans="1:10" ht="15.75" x14ac:dyDescent="0.25">
      <c r="A26" s="15" t="s">
        <v>27</v>
      </c>
      <c r="B26" s="11"/>
      <c r="C26" s="11"/>
      <c r="D26" s="16"/>
      <c r="E26" s="17"/>
      <c r="F26" s="11"/>
      <c r="G26" s="11"/>
      <c r="H26" s="11"/>
      <c r="I26" s="11"/>
      <c r="J26" s="16"/>
    </row>
    <row r="27" spans="1:10" ht="15.75" x14ac:dyDescent="0.25">
      <c r="A27" s="15" t="s">
        <v>28</v>
      </c>
      <c r="B27" s="11"/>
      <c r="C27" s="11"/>
      <c r="D27" s="16"/>
      <c r="E27" s="17"/>
      <c r="F27" s="11"/>
      <c r="G27" s="11"/>
      <c r="H27" s="11"/>
      <c r="I27" s="11"/>
      <c r="J27" s="16"/>
    </row>
    <row r="28" spans="1:10" ht="15.75" x14ac:dyDescent="0.25">
      <c r="A28" s="15" t="s">
        <v>17</v>
      </c>
      <c r="B28" s="11"/>
      <c r="C28" s="11"/>
      <c r="D28" s="16"/>
      <c r="E28" s="17"/>
      <c r="F28" s="11"/>
      <c r="G28" s="11"/>
      <c r="H28" s="11"/>
      <c r="I28" s="11"/>
      <c r="J28" s="16"/>
    </row>
    <row r="29" spans="1:10" ht="15.75" x14ac:dyDescent="0.25">
      <c r="A29" s="15" t="s">
        <v>29</v>
      </c>
      <c r="B29" s="11"/>
      <c r="C29" s="11"/>
      <c r="D29" s="16"/>
      <c r="E29" s="17"/>
      <c r="F29" s="11"/>
      <c r="G29" s="11"/>
      <c r="H29" s="11"/>
      <c r="I29" s="11"/>
      <c r="J29" s="16"/>
    </row>
    <row r="30" spans="1:10" ht="15.75" x14ac:dyDescent="0.25">
      <c r="A30" s="15" t="s">
        <v>30</v>
      </c>
      <c r="B30" s="11"/>
      <c r="C30" s="11"/>
      <c r="D30" s="16"/>
      <c r="E30" s="17"/>
      <c r="F30" s="11"/>
      <c r="G30" s="11"/>
      <c r="H30" s="11"/>
      <c r="I30" s="11"/>
      <c r="J30" s="16"/>
    </row>
    <row r="31" spans="1:10" ht="15.75" x14ac:dyDescent="0.25">
      <c r="A31" s="15" t="s">
        <v>31</v>
      </c>
      <c r="B31" s="11"/>
      <c r="C31" s="11"/>
      <c r="D31" s="16"/>
      <c r="E31" s="17"/>
      <c r="F31" s="11"/>
      <c r="G31" s="11"/>
      <c r="H31" s="11"/>
      <c r="I31" s="11"/>
      <c r="J31" s="16"/>
    </row>
    <row r="32" spans="1:10" ht="15.75" x14ac:dyDescent="0.25">
      <c r="A32" s="15" t="s">
        <v>32</v>
      </c>
      <c r="B32" s="21"/>
      <c r="C32" s="21"/>
      <c r="D32" s="22"/>
      <c r="E32" s="17"/>
      <c r="F32" s="11"/>
      <c r="G32" s="11"/>
      <c r="H32" s="11"/>
      <c r="I32" s="11"/>
      <c r="J32" s="16"/>
    </row>
    <row r="33" spans="1:10" ht="16.5" thickBot="1" x14ac:dyDescent="0.25">
      <c r="A33" s="23" t="s">
        <v>25</v>
      </c>
      <c r="B33" s="24"/>
      <c r="C33" s="24"/>
      <c r="D33" s="25"/>
      <c r="E33" s="26"/>
      <c r="F33" s="24"/>
      <c r="G33" s="24"/>
      <c r="H33" s="24"/>
      <c r="I33" s="24"/>
      <c r="J33" s="25"/>
    </row>
    <row r="34" spans="1:10" ht="15.75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5.75" x14ac:dyDescent="0.2">
      <c r="A35" s="54" t="s">
        <v>33</v>
      </c>
      <c r="B35" s="103" t="s">
        <v>34</v>
      </c>
      <c r="C35" s="103"/>
      <c r="D35" s="103"/>
      <c r="E35" s="103"/>
      <c r="F35" s="103"/>
      <c r="G35" s="103"/>
      <c r="H35" s="90" t="s">
        <v>35</v>
      </c>
      <c r="I35" s="91"/>
      <c r="J35" s="27">
        <v>31480900</v>
      </c>
    </row>
    <row r="36" spans="1:10" ht="15.75" x14ac:dyDescent="0.25">
      <c r="A36" s="28" t="s">
        <v>36</v>
      </c>
      <c r="B36" s="104" t="s">
        <v>37</v>
      </c>
      <c r="C36" s="104"/>
      <c r="D36" s="104"/>
      <c r="E36" s="104"/>
      <c r="F36" s="104"/>
      <c r="G36" s="104"/>
      <c r="H36" s="90" t="s">
        <v>38</v>
      </c>
      <c r="I36" s="91"/>
      <c r="J36" s="27">
        <v>6823355100</v>
      </c>
    </row>
    <row r="37" spans="1:10" x14ac:dyDescent="0.25">
      <c r="A37" s="28" t="s">
        <v>39</v>
      </c>
      <c r="B37" s="94" t="s">
        <v>40</v>
      </c>
      <c r="C37" s="95"/>
      <c r="D37" s="95"/>
      <c r="E37" s="95"/>
      <c r="F37" s="95"/>
      <c r="G37" s="96"/>
      <c r="H37" s="77" t="s">
        <v>41</v>
      </c>
      <c r="I37" s="79"/>
      <c r="J37" s="29">
        <v>150</v>
      </c>
    </row>
    <row r="38" spans="1:10" x14ac:dyDescent="0.25">
      <c r="A38" s="30" t="s">
        <v>42</v>
      </c>
      <c r="B38" s="77" t="s">
        <v>43</v>
      </c>
      <c r="C38" s="78"/>
      <c r="D38" s="78"/>
      <c r="E38" s="78"/>
      <c r="F38" s="78"/>
      <c r="G38" s="79"/>
      <c r="H38" s="90" t="s">
        <v>44</v>
      </c>
      <c r="I38" s="91"/>
      <c r="J38" s="31" t="s">
        <v>45</v>
      </c>
    </row>
    <row r="39" spans="1:10" x14ac:dyDescent="0.25">
      <c r="A39" s="30" t="s">
        <v>46</v>
      </c>
      <c r="B39" s="77" t="s">
        <v>47</v>
      </c>
      <c r="C39" s="78"/>
      <c r="D39" s="78"/>
      <c r="E39" s="78"/>
      <c r="F39" s="78"/>
      <c r="G39" s="79"/>
      <c r="H39" s="90"/>
      <c r="I39" s="91"/>
      <c r="J39" s="32"/>
    </row>
    <row r="40" spans="1:10" x14ac:dyDescent="0.25">
      <c r="A40" s="30" t="s">
        <v>48</v>
      </c>
      <c r="B40" s="87" t="s">
        <v>49</v>
      </c>
      <c r="C40" s="88"/>
      <c r="D40" s="88"/>
      <c r="E40" s="88"/>
      <c r="F40" s="88"/>
      <c r="G40" s="89"/>
      <c r="H40" s="77"/>
      <c r="I40" s="79"/>
      <c r="J40" s="33"/>
    </row>
    <row r="41" spans="1:10" x14ac:dyDescent="0.25">
      <c r="A41" s="30" t="s">
        <v>50</v>
      </c>
      <c r="B41" s="77" t="s">
        <v>51</v>
      </c>
      <c r="C41" s="78"/>
      <c r="D41" s="78"/>
      <c r="E41" s="78"/>
      <c r="F41" s="78"/>
      <c r="G41" s="79"/>
      <c r="H41" s="90"/>
      <c r="I41" s="91"/>
      <c r="J41" s="32"/>
    </row>
    <row r="42" spans="1:10" x14ac:dyDescent="0.25">
      <c r="A42" s="9"/>
      <c r="B42" s="34"/>
      <c r="C42" s="9"/>
      <c r="D42" s="9"/>
      <c r="E42" s="9"/>
      <c r="F42" s="9"/>
    </row>
    <row r="43" spans="1:10" ht="18.75" x14ac:dyDescent="0.3">
      <c r="A43" s="92" t="s">
        <v>52</v>
      </c>
      <c r="B43" s="92"/>
      <c r="C43" s="92"/>
      <c r="D43" s="92"/>
      <c r="E43" s="92"/>
      <c r="F43" s="92"/>
      <c r="G43" s="92"/>
      <c r="H43" s="92"/>
      <c r="I43" s="92"/>
      <c r="J43" s="92"/>
    </row>
    <row r="44" spans="1:10" ht="13.5" x14ac:dyDescent="0.25">
      <c r="A44" s="93" t="s">
        <v>53</v>
      </c>
      <c r="B44" s="93"/>
      <c r="C44" s="93"/>
      <c r="D44" s="93"/>
      <c r="E44" s="93"/>
      <c r="F44" s="93"/>
      <c r="G44" s="93"/>
      <c r="H44" s="93"/>
      <c r="I44" s="93"/>
      <c r="J44" s="93"/>
    </row>
    <row r="45" spans="1:10" x14ac:dyDescent="0.25">
      <c r="A45" s="10" t="s">
        <v>54</v>
      </c>
      <c r="B45" s="35"/>
      <c r="C45" s="36"/>
      <c r="D45" s="36"/>
      <c r="E45" s="36"/>
      <c r="F45" s="36"/>
      <c r="G45" s="36"/>
      <c r="H45" s="36"/>
      <c r="I45" s="36"/>
      <c r="J45" s="36"/>
    </row>
    <row r="46" spans="1:10" x14ac:dyDescent="0.25">
      <c r="A46" s="81"/>
      <c r="B46" s="82" t="s">
        <v>55</v>
      </c>
      <c r="C46" s="83" t="s">
        <v>56</v>
      </c>
      <c r="D46" s="83" t="s">
        <v>57</v>
      </c>
      <c r="E46" s="83" t="s">
        <v>58</v>
      </c>
      <c r="F46" s="85" t="s">
        <v>59</v>
      </c>
      <c r="G46" s="77" t="s">
        <v>60</v>
      </c>
      <c r="H46" s="78"/>
      <c r="I46" s="78"/>
      <c r="J46" s="79"/>
    </row>
    <row r="47" spans="1:10" ht="43.5" customHeight="1" x14ac:dyDescent="0.25">
      <c r="A47" s="81"/>
      <c r="B47" s="82"/>
      <c r="C47" s="84"/>
      <c r="D47" s="84"/>
      <c r="E47" s="84"/>
      <c r="F47" s="86"/>
      <c r="G47" s="29" t="s">
        <v>61</v>
      </c>
      <c r="H47" s="29" t="s">
        <v>62</v>
      </c>
      <c r="I47" s="29" t="s">
        <v>63</v>
      </c>
      <c r="J47" s="29" t="s">
        <v>64</v>
      </c>
    </row>
    <row r="48" spans="1:10" s="40" customFormat="1" x14ac:dyDescent="0.25">
      <c r="A48" s="37">
        <v>1</v>
      </c>
      <c r="B48" s="38">
        <v>2</v>
      </c>
      <c r="C48" s="39">
        <v>3</v>
      </c>
      <c r="D48" s="39">
        <v>4</v>
      </c>
      <c r="E48" s="39"/>
      <c r="F48" s="39">
        <v>5</v>
      </c>
      <c r="G48" s="39">
        <v>6</v>
      </c>
      <c r="H48" s="39">
        <v>7</v>
      </c>
      <c r="I48" s="39">
        <v>8</v>
      </c>
      <c r="J48" s="39">
        <v>9</v>
      </c>
    </row>
    <row r="49" spans="1:10" s="3" customFormat="1" ht="25.5" x14ac:dyDescent="0.25">
      <c r="A49" s="55" t="s">
        <v>65</v>
      </c>
      <c r="B49" s="41"/>
      <c r="C49" s="41"/>
      <c r="D49" s="41"/>
      <c r="E49" s="41"/>
      <c r="F49" s="41"/>
      <c r="G49" s="41"/>
      <c r="H49" s="41"/>
      <c r="I49" s="41"/>
      <c r="J49" s="56"/>
    </row>
    <row r="50" spans="1:10" s="3" customFormat="1" ht="15.75" x14ac:dyDescent="0.25">
      <c r="A50" s="57" t="s">
        <v>66</v>
      </c>
      <c r="B50" s="42"/>
      <c r="C50" s="42"/>
      <c r="D50" s="42"/>
      <c r="E50" s="42"/>
      <c r="F50" s="42"/>
      <c r="G50" s="42"/>
      <c r="H50" s="42"/>
      <c r="I50" s="42"/>
      <c r="J50" s="58"/>
    </row>
    <row r="51" spans="1:10" s="3" customFormat="1" ht="25.5" x14ac:dyDescent="0.2">
      <c r="A51" s="59" t="s">
        <v>67</v>
      </c>
      <c r="B51" s="51" t="s">
        <v>68</v>
      </c>
      <c r="C51" s="43">
        <v>12149.2</v>
      </c>
      <c r="D51" s="43">
        <v>11080.8</v>
      </c>
      <c r="E51" s="43">
        <v>15000</v>
      </c>
      <c r="F51" s="43">
        <f>G51+H51+I51+J51</f>
        <v>16000</v>
      </c>
      <c r="G51" s="43">
        <v>4000</v>
      </c>
      <c r="H51" s="43">
        <v>4000</v>
      </c>
      <c r="I51" s="43">
        <v>4000</v>
      </c>
      <c r="J51" s="43">
        <v>4000</v>
      </c>
    </row>
    <row r="52" spans="1:10" s="3" customFormat="1" x14ac:dyDescent="0.2">
      <c r="A52" s="59" t="s">
        <v>69</v>
      </c>
      <c r="B52" s="51" t="s">
        <v>70</v>
      </c>
      <c r="C52" s="43"/>
      <c r="D52" s="43"/>
      <c r="E52" s="43"/>
      <c r="F52" s="43">
        <f t="shared" ref="F52:F114" si="0">G52+H52+I52+J52</f>
        <v>0</v>
      </c>
      <c r="G52" s="43"/>
      <c r="H52" s="43"/>
      <c r="I52" s="43"/>
      <c r="J52" s="43"/>
    </row>
    <row r="53" spans="1:10" s="3" customFormat="1" x14ac:dyDescent="0.2">
      <c r="A53" s="59" t="s">
        <v>71</v>
      </c>
      <c r="B53" s="51" t="s">
        <v>72</v>
      </c>
      <c r="C53" s="43">
        <v>2025</v>
      </c>
      <c r="D53" s="43">
        <v>1847</v>
      </c>
      <c r="E53" s="43">
        <v>2500</v>
      </c>
      <c r="F53" s="43">
        <f t="shared" si="0"/>
        <v>3200</v>
      </c>
      <c r="G53" s="43">
        <v>800</v>
      </c>
      <c r="H53" s="43">
        <v>800</v>
      </c>
      <c r="I53" s="43">
        <v>800</v>
      </c>
      <c r="J53" s="43">
        <v>800</v>
      </c>
    </row>
    <row r="54" spans="1:10" s="3" customFormat="1" x14ac:dyDescent="0.2">
      <c r="A54" s="59" t="s">
        <v>73</v>
      </c>
      <c r="B54" s="51" t="s">
        <v>74</v>
      </c>
      <c r="C54" s="43"/>
      <c r="D54" s="43"/>
      <c r="E54" s="43"/>
      <c r="F54" s="43">
        <f t="shared" si="0"/>
        <v>0</v>
      </c>
      <c r="G54" s="43"/>
      <c r="H54" s="43"/>
      <c r="I54" s="43"/>
      <c r="J54" s="43"/>
    </row>
    <row r="55" spans="1:10" s="3" customFormat="1" ht="25.5" x14ac:dyDescent="0.2">
      <c r="A55" s="60" t="s">
        <v>75</v>
      </c>
      <c r="B55" s="49" t="s">
        <v>76</v>
      </c>
      <c r="C55" s="43">
        <f>C51-C53</f>
        <v>10124.200000000001</v>
      </c>
      <c r="D55" s="43">
        <f t="shared" ref="D55:E55" si="1">D51-D53</f>
        <v>9233.7999999999993</v>
      </c>
      <c r="E55" s="43">
        <f t="shared" si="1"/>
        <v>12500</v>
      </c>
      <c r="F55" s="43">
        <f t="shared" si="0"/>
        <v>12800</v>
      </c>
      <c r="G55" s="43">
        <f>G51-G53</f>
        <v>3200</v>
      </c>
      <c r="H55" s="43">
        <f t="shared" ref="H55:J55" si="2">H51-H53</f>
        <v>3200</v>
      </c>
      <c r="I55" s="43">
        <f t="shared" si="2"/>
        <v>3200</v>
      </c>
      <c r="J55" s="43">
        <f t="shared" si="2"/>
        <v>3200</v>
      </c>
    </row>
    <row r="56" spans="1:10" s="3" customFormat="1" ht="25.5" x14ac:dyDescent="0.2">
      <c r="A56" s="60" t="s">
        <v>77</v>
      </c>
      <c r="B56" s="51" t="s">
        <v>78</v>
      </c>
      <c r="C56" s="43">
        <v>794.7</v>
      </c>
      <c r="D56" s="43">
        <v>376.3</v>
      </c>
      <c r="E56" s="43">
        <v>800</v>
      </c>
      <c r="F56" s="43">
        <f t="shared" si="0"/>
        <v>800</v>
      </c>
      <c r="G56" s="43">
        <v>200</v>
      </c>
      <c r="H56" s="43">
        <v>200</v>
      </c>
      <c r="I56" s="43">
        <v>200</v>
      </c>
      <c r="J56" s="43">
        <v>200</v>
      </c>
    </row>
    <row r="57" spans="1:10" s="3" customFormat="1" x14ac:dyDescent="0.2">
      <c r="A57" s="60" t="s">
        <v>79</v>
      </c>
      <c r="B57" s="51" t="s">
        <v>80</v>
      </c>
      <c r="C57" s="43"/>
      <c r="D57" s="43"/>
      <c r="E57" s="43"/>
      <c r="F57" s="43">
        <f t="shared" si="0"/>
        <v>0</v>
      </c>
      <c r="G57" s="43"/>
      <c r="H57" s="43"/>
      <c r="I57" s="43"/>
      <c r="J57" s="43"/>
    </row>
    <row r="58" spans="1:10" s="3" customFormat="1" x14ac:dyDescent="0.2">
      <c r="A58" s="60" t="s">
        <v>81</v>
      </c>
      <c r="B58" s="51" t="s">
        <v>82</v>
      </c>
      <c r="C58" s="43"/>
      <c r="D58" s="43"/>
      <c r="E58" s="43"/>
      <c r="F58" s="43">
        <f t="shared" si="0"/>
        <v>0</v>
      </c>
      <c r="G58" s="43"/>
      <c r="H58" s="43"/>
      <c r="I58" s="43"/>
      <c r="J58" s="43"/>
    </row>
    <row r="59" spans="1:10" s="3" customFormat="1" x14ac:dyDescent="0.2">
      <c r="A59" s="60" t="s">
        <v>83</v>
      </c>
      <c r="B59" s="51" t="s">
        <v>84</v>
      </c>
      <c r="C59" s="43">
        <v>4391.3</v>
      </c>
      <c r="D59" s="43">
        <v>3227.4</v>
      </c>
      <c r="E59" s="43">
        <v>4400</v>
      </c>
      <c r="F59" s="43">
        <f t="shared" si="0"/>
        <v>4400</v>
      </c>
      <c r="G59" s="43">
        <v>1100</v>
      </c>
      <c r="H59" s="43">
        <v>1100</v>
      </c>
      <c r="I59" s="43">
        <v>1100</v>
      </c>
      <c r="J59" s="43">
        <v>1100</v>
      </c>
    </row>
    <row r="60" spans="1:10" s="3" customFormat="1" x14ac:dyDescent="0.2">
      <c r="A60" s="59" t="s">
        <v>85</v>
      </c>
      <c r="B60" s="51"/>
      <c r="C60" s="43"/>
      <c r="D60" s="43"/>
      <c r="E60" s="43"/>
      <c r="F60" s="43">
        <f t="shared" si="0"/>
        <v>0</v>
      </c>
      <c r="G60" s="43"/>
      <c r="H60" s="43"/>
      <c r="I60" s="43"/>
      <c r="J60" s="43"/>
    </row>
    <row r="61" spans="1:10" s="3" customFormat="1" x14ac:dyDescent="0.2">
      <c r="A61" s="59" t="s">
        <v>86</v>
      </c>
      <c r="B61" s="51"/>
      <c r="C61" s="43"/>
      <c r="D61" s="43"/>
      <c r="E61" s="43"/>
      <c r="F61" s="43">
        <f t="shared" si="0"/>
        <v>0</v>
      </c>
      <c r="G61" s="43"/>
      <c r="H61" s="43"/>
      <c r="I61" s="43"/>
      <c r="J61" s="43"/>
    </row>
    <row r="62" spans="1:10" s="3" customFormat="1" ht="25.5" x14ac:dyDescent="0.2">
      <c r="A62" s="59" t="s">
        <v>87</v>
      </c>
      <c r="B62" s="51"/>
      <c r="C62" s="43">
        <v>4391.3</v>
      </c>
      <c r="D62" s="43">
        <v>3227.4</v>
      </c>
      <c r="E62" s="43">
        <v>4400</v>
      </c>
      <c r="F62" s="43">
        <f t="shared" si="0"/>
        <v>4400</v>
      </c>
      <c r="G62" s="43">
        <v>1100</v>
      </c>
      <c r="H62" s="43">
        <v>1100</v>
      </c>
      <c r="I62" s="43">
        <v>1100</v>
      </c>
      <c r="J62" s="43">
        <v>1100</v>
      </c>
    </row>
    <row r="63" spans="1:10" s="3" customFormat="1" ht="14.25" x14ac:dyDescent="0.2">
      <c r="A63" s="61" t="s">
        <v>88</v>
      </c>
      <c r="B63" s="49" t="s">
        <v>89</v>
      </c>
      <c r="C63" s="43">
        <f>C55+C56+C59</f>
        <v>15310.2</v>
      </c>
      <c r="D63" s="43">
        <f t="shared" ref="D63:J63" si="3">D55+D56+D59</f>
        <v>12837.499999999998</v>
      </c>
      <c r="E63" s="43">
        <f t="shared" si="3"/>
        <v>17700</v>
      </c>
      <c r="F63" s="43">
        <f t="shared" si="3"/>
        <v>18000</v>
      </c>
      <c r="G63" s="43">
        <f t="shared" si="3"/>
        <v>4500</v>
      </c>
      <c r="H63" s="43">
        <f t="shared" si="3"/>
        <v>4500</v>
      </c>
      <c r="I63" s="43">
        <f t="shared" si="3"/>
        <v>4500</v>
      </c>
      <c r="J63" s="43">
        <f t="shared" si="3"/>
        <v>4500</v>
      </c>
    </row>
    <row r="64" spans="1:10" s="3" customFormat="1" ht="15.75" x14ac:dyDescent="0.25">
      <c r="A64" s="62" t="s">
        <v>90</v>
      </c>
      <c r="B64" s="63"/>
      <c r="C64" s="44"/>
      <c r="D64" s="44"/>
      <c r="E64" s="44"/>
      <c r="F64" s="43"/>
      <c r="G64" s="64"/>
      <c r="H64" s="64"/>
      <c r="I64" s="64"/>
      <c r="J64" s="64"/>
    </row>
    <row r="65" spans="1:10" s="3" customFormat="1" ht="25.5" x14ac:dyDescent="0.2">
      <c r="A65" s="60" t="s">
        <v>91</v>
      </c>
      <c r="B65" s="49" t="s">
        <v>92</v>
      </c>
      <c r="C65" s="43">
        <v>8450.9</v>
      </c>
      <c r="D65" s="45">
        <v>7788.1</v>
      </c>
      <c r="E65" s="45">
        <v>10800</v>
      </c>
      <c r="F65" s="43">
        <f t="shared" si="0"/>
        <v>11080</v>
      </c>
      <c r="G65" s="43">
        <v>2770</v>
      </c>
      <c r="H65" s="43">
        <v>2770</v>
      </c>
      <c r="I65" s="43">
        <v>2770</v>
      </c>
      <c r="J65" s="43">
        <v>2770</v>
      </c>
    </row>
    <row r="66" spans="1:10" s="3" customFormat="1" x14ac:dyDescent="0.2">
      <c r="A66" s="46" t="s">
        <v>93</v>
      </c>
      <c r="B66" s="65" t="s">
        <v>94</v>
      </c>
      <c r="C66" s="47">
        <v>1604.7</v>
      </c>
      <c r="D66" s="43">
        <v>1208.2</v>
      </c>
      <c r="E66" s="43">
        <v>1610</v>
      </c>
      <c r="F66" s="43">
        <f t="shared" si="0"/>
        <v>1700</v>
      </c>
      <c r="G66" s="47">
        <v>425</v>
      </c>
      <c r="H66" s="47">
        <v>425</v>
      </c>
      <c r="I66" s="47">
        <v>425</v>
      </c>
      <c r="J66" s="47">
        <v>425</v>
      </c>
    </row>
    <row r="67" spans="1:10" s="3" customFormat="1" x14ac:dyDescent="0.2">
      <c r="A67" s="66" t="s">
        <v>95</v>
      </c>
      <c r="B67" s="67" t="s">
        <v>96</v>
      </c>
      <c r="C67" s="47"/>
      <c r="D67" s="47"/>
      <c r="E67" s="47"/>
      <c r="F67" s="43">
        <f t="shared" si="0"/>
        <v>0</v>
      </c>
      <c r="G67" s="47"/>
      <c r="H67" s="47"/>
      <c r="I67" s="47"/>
      <c r="J67" s="47"/>
    </row>
    <row r="68" spans="1:10" s="3" customFormat="1" x14ac:dyDescent="0.2">
      <c r="A68" s="66" t="s">
        <v>97</v>
      </c>
      <c r="B68" s="67" t="s">
        <v>98</v>
      </c>
      <c r="C68" s="47"/>
      <c r="D68" s="47"/>
      <c r="E68" s="47"/>
      <c r="F68" s="43">
        <f t="shared" si="0"/>
        <v>0</v>
      </c>
      <c r="G68" s="47"/>
      <c r="H68" s="47"/>
      <c r="I68" s="47"/>
      <c r="J68" s="47"/>
    </row>
    <row r="69" spans="1:10" s="3" customFormat="1" x14ac:dyDescent="0.2">
      <c r="A69" s="66" t="s">
        <v>99</v>
      </c>
      <c r="B69" s="67" t="s">
        <v>100</v>
      </c>
      <c r="C69" s="47"/>
      <c r="D69" s="47"/>
      <c r="E69" s="47"/>
      <c r="F69" s="43">
        <f t="shared" si="0"/>
        <v>0</v>
      </c>
      <c r="G69" s="47"/>
      <c r="H69" s="47"/>
      <c r="I69" s="47"/>
      <c r="J69" s="47"/>
    </row>
    <row r="70" spans="1:10" s="3" customFormat="1" x14ac:dyDescent="0.2">
      <c r="A70" s="46" t="s">
        <v>101</v>
      </c>
      <c r="B70" s="65" t="s">
        <v>102</v>
      </c>
      <c r="C70" s="47"/>
      <c r="D70" s="47"/>
      <c r="E70" s="47"/>
      <c r="F70" s="43">
        <f t="shared" si="0"/>
        <v>0</v>
      </c>
      <c r="G70" s="47"/>
      <c r="H70" s="47"/>
      <c r="I70" s="47"/>
      <c r="J70" s="47"/>
    </row>
    <row r="71" spans="1:10" s="3" customFormat="1" x14ac:dyDescent="0.2">
      <c r="A71" s="60" t="s">
        <v>103</v>
      </c>
      <c r="B71" s="49" t="s">
        <v>104</v>
      </c>
      <c r="C71" s="43">
        <v>607</v>
      </c>
      <c r="D71" s="43">
        <v>62.2</v>
      </c>
      <c r="E71" s="43">
        <v>80</v>
      </c>
      <c r="F71" s="43">
        <f t="shared" si="0"/>
        <v>0</v>
      </c>
      <c r="G71" s="43"/>
      <c r="H71" s="43"/>
      <c r="I71" s="43"/>
      <c r="J71" s="43"/>
    </row>
    <row r="72" spans="1:10" s="3" customFormat="1" x14ac:dyDescent="0.2">
      <c r="A72" s="60" t="s">
        <v>105</v>
      </c>
      <c r="B72" s="49" t="s">
        <v>106</v>
      </c>
      <c r="C72" s="43"/>
      <c r="D72" s="43"/>
      <c r="E72" s="43"/>
      <c r="F72" s="43">
        <f t="shared" si="0"/>
        <v>0</v>
      </c>
      <c r="G72" s="43"/>
      <c r="H72" s="43"/>
      <c r="I72" s="43"/>
      <c r="J72" s="43"/>
    </row>
    <row r="73" spans="1:10" s="3" customFormat="1" x14ac:dyDescent="0.2">
      <c r="A73" s="60" t="s">
        <v>107</v>
      </c>
      <c r="B73" s="49" t="s">
        <v>108</v>
      </c>
      <c r="C73" s="43"/>
      <c r="D73" s="43"/>
      <c r="E73" s="43"/>
      <c r="F73" s="43">
        <f t="shared" si="0"/>
        <v>0</v>
      </c>
      <c r="G73" s="43"/>
      <c r="H73" s="43"/>
      <c r="I73" s="43"/>
      <c r="J73" s="43"/>
    </row>
    <row r="74" spans="1:10" s="3" customFormat="1" x14ac:dyDescent="0.2">
      <c r="A74" s="60" t="s">
        <v>109</v>
      </c>
      <c r="B74" s="49" t="s">
        <v>110</v>
      </c>
      <c r="C74" s="43">
        <v>4639.1000000000004</v>
      </c>
      <c r="D74" s="43">
        <v>3876.5</v>
      </c>
      <c r="E74" s="43">
        <v>5200</v>
      </c>
      <c r="F74" s="43">
        <f t="shared" si="0"/>
        <v>5200</v>
      </c>
      <c r="G74" s="43">
        <v>1300</v>
      </c>
      <c r="H74" s="43">
        <v>1300</v>
      </c>
      <c r="I74" s="43">
        <v>1300</v>
      </c>
      <c r="J74" s="43">
        <v>1300</v>
      </c>
    </row>
    <row r="75" spans="1:10" s="3" customFormat="1" x14ac:dyDescent="0.2">
      <c r="A75" s="60" t="s">
        <v>111</v>
      </c>
      <c r="B75" s="49" t="s">
        <v>112</v>
      </c>
      <c r="C75" s="43">
        <v>2.6</v>
      </c>
      <c r="D75" s="43"/>
      <c r="E75" s="43"/>
      <c r="F75" s="43"/>
      <c r="G75" s="43"/>
      <c r="H75" s="43"/>
      <c r="I75" s="43"/>
      <c r="J75" s="43"/>
    </row>
    <row r="76" spans="1:10" s="3" customFormat="1" ht="14.25" x14ac:dyDescent="0.2">
      <c r="A76" s="61" t="s">
        <v>113</v>
      </c>
      <c r="B76" s="49" t="s">
        <v>114</v>
      </c>
      <c r="C76" s="50">
        <f>C65+C66+C71+C74</f>
        <v>15301.7</v>
      </c>
      <c r="D76" s="50">
        <f t="shared" ref="D76:J76" si="4">D65+D66+D71+D74</f>
        <v>12935.000000000002</v>
      </c>
      <c r="E76" s="50">
        <f t="shared" si="4"/>
        <v>17690</v>
      </c>
      <c r="F76" s="50">
        <f t="shared" si="4"/>
        <v>17980</v>
      </c>
      <c r="G76" s="50">
        <f t="shared" si="4"/>
        <v>4495</v>
      </c>
      <c r="H76" s="50">
        <f t="shared" si="4"/>
        <v>4495</v>
      </c>
      <c r="I76" s="50">
        <f t="shared" si="4"/>
        <v>4495</v>
      </c>
      <c r="J76" s="50">
        <f t="shared" si="4"/>
        <v>4495</v>
      </c>
    </row>
    <row r="77" spans="1:10" s="3" customFormat="1" ht="14.25" x14ac:dyDescent="0.2">
      <c r="A77" s="68" t="s">
        <v>115</v>
      </c>
      <c r="B77" s="69"/>
      <c r="C77" s="48"/>
      <c r="D77" s="48"/>
      <c r="E77" s="48"/>
      <c r="F77" s="43"/>
      <c r="G77" s="48"/>
      <c r="H77" s="48"/>
      <c r="I77" s="48"/>
      <c r="J77" s="70"/>
    </row>
    <row r="78" spans="1:10" s="3" customFormat="1" x14ac:dyDescent="0.2">
      <c r="A78" s="60" t="s">
        <v>116</v>
      </c>
      <c r="B78" s="49" t="s">
        <v>117</v>
      </c>
      <c r="C78" s="50">
        <f>C55-C65</f>
        <v>1673.3000000000011</v>
      </c>
      <c r="D78" s="50">
        <f>D55-D65</f>
        <v>1445.6999999999989</v>
      </c>
      <c r="E78" s="50">
        <f t="shared" ref="E78:J78" si="5">E55-E65</f>
        <v>1700</v>
      </c>
      <c r="F78" s="50">
        <f t="shared" si="5"/>
        <v>1720</v>
      </c>
      <c r="G78" s="50">
        <f t="shared" si="5"/>
        <v>430</v>
      </c>
      <c r="H78" s="50">
        <f t="shared" si="5"/>
        <v>430</v>
      </c>
      <c r="I78" s="50">
        <f t="shared" si="5"/>
        <v>430</v>
      </c>
      <c r="J78" s="50">
        <f t="shared" si="5"/>
        <v>430</v>
      </c>
    </row>
    <row r="79" spans="1:10" s="3" customFormat="1" x14ac:dyDescent="0.2">
      <c r="A79" s="60" t="s">
        <v>118</v>
      </c>
      <c r="B79" s="49" t="s">
        <v>119</v>
      </c>
      <c r="C79" s="43">
        <f>C78+C56-C66-C70-C71</f>
        <v>256.30000000000086</v>
      </c>
      <c r="D79" s="43">
        <f>D78+D56-D66-D70-D71</f>
        <v>551.59999999999877</v>
      </c>
      <c r="E79" s="43">
        <f t="shared" ref="E79:J79" si="6">E78+E56-E66-E70-E71</f>
        <v>810</v>
      </c>
      <c r="F79" s="43">
        <f t="shared" si="6"/>
        <v>820</v>
      </c>
      <c r="G79" s="43">
        <f t="shared" si="6"/>
        <v>205</v>
      </c>
      <c r="H79" s="43">
        <f t="shared" si="6"/>
        <v>205</v>
      </c>
      <c r="I79" s="43">
        <f t="shared" si="6"/>
        <v>205</v>
      </c>
      <c r="J79" s="43">
        <f t="shared" si="6"/>
        <v>205</v>
      </c>
    </row>
    <row r="80" spans="1:10" s="3" customFormat="1" ht="25.5" x14ac:dyDescent="0.2">
      <c r="A80" s="60" t="s">
        <v>120</v>
      </c>
      <c r="B80" s="49" t="s">
        <v>121</v>
      </c>
      <c r="C80" s="43">
        <f>C79+C57+C58+C59-C72-C73-C74</f>
        <v>8.5000000000009095</v>
      </c>
      <c r="D80" s="43">
        <f>D79+D57+D58+D59-D72-D73-D74</f>
        <v>-97.500000000000909</v>
      </c>
      <c r="E80" s="43">
        <f t="shared" ref="E80:J80" si="7">E79+E57+E58+E59-E72-E73-E74</f>
        <v>10</v>
      </c>
      <c r="F80" s="43">
        <f t="shared" si="7"/>
        <v>20</v>
      </c>
      <c r="G80" s="43">
        <f t="shared" si="7"/>
        <v>5</v>
      </c>
      <c r="H80" s="43">
        <f t="shared" si="7"/>
        <v>5</v>
      </c>
      <c r="I80" s="43">
        <f t="shared" si="7"/>
        <v>5</v>
      </c>
      <c r="J80" s="43">
        <f t="shared" si="7"/>
        <v>5</v>
      </c>
    </row>
    <row r="81" spans="1:10" s="3" customFormat="1" x14ac:dyDescent="0.2">
      <c r="A81" s="59" t="s">
        <v>122</v>
      </c>
      <c r="B81" s="51" t="s">
        <v>123</v>
      </c>
      <c r="C81" s="43">
        <f>C80-C75</f>
        <v>5.9000000000009098</v>
      </c>
      <c r="D81" s="43">
        <f t="shared" ref="D81:J81" si="8">D80-D75</f>
        <v>-97.500000000000909</v>
      </c>
      <c r="E81" s="43">
        <f t="shared" si="8"/>
        <v>10</v>
      </c>
      <c r="F81" s="43">
        <f t="shared" si="8"/>
        <v>20</v>
      </c>
      <c r="G81" s="43">
        <f t="shared" si="8"/>
        <v>5</v>
      </c>
      <c r="H81" s="43">
        <f t="shared" si="8"/>
        <v>5</v>
      </c>
      <c r="I81" s="43">
        <f t="shared" si="8"/>
        <v>5</v>
      </c>
      <c r="J81" s="43">
        <f t="shared" si="8"/>
        <v>5</v>
      </c>
    </row>
    <row r="82" spans="1:10" s="3" customFormat="1" x14ac:dyDescent="0.2">
      <c r="A82" s="59" t="s">
        <v>124</v>
      </c>
      <c r="B82" s="51" t="s">
        <v>125</v>
      </c>
      <c r="C82" s="43">
        <f>C81</f>
        <v>5.9000000000009098</v>
      </c>
      <c r="D82" s="43"/>
      <c r="E82" s="43">
        <v>10</v>
      </c>
      <c r="F82" s="43">
        <f t="shared" si="0"/>
        <v>20</v>
      </c>
      <c r="G82" s="43">
        <v>5</v>
      </c>
      <c r="H82" s="43">
        <v>5</v>
      </c>
      <c r="I82" s="43">
        <v>5</v>
      </c>
      <c r="J82" s="43">
        <v>5</v>
      </c>
    </row>
    <row r="83" spans="1:10" s="3" customFormat="1" x14ac:dyDescent="0.2">
      <c r="A83" s="59" t="s">
        <v>126</v>
      </c>
      <c r="B83" s="51" t="s">
        <v>127</v>
      </c>
      <c r="C83" s="43"/>
      <c r="D83" s="43">
        <v>97.5</v>
      </c>
      <c r="E83" s="43"/>
      <c r="F83" s="43">
        <f t="shared" si="0"/>
        <v>0</v>
      </c>
      <c r="G83" s="43"/>
      <c r="H83" s="43"/>
      <c r="I83" s="43"/>
      <c r="J83" s="43"/>
    </row>
    <row r="84" spans="1:10" s="3" customFormat="1" ht="14.25" x14ac:dyDescent="0.2">
      <c r="A84" s="71" t="s">
        <v>128</v>
      </c>
      <c r="B84" s="72"/>
      <c r="C84" s="52"/>
      <c r="D84" s="52"/>
      <c r="E84" s="52"/>
      <c r="F84" s="43"/>
      <c r="G84" s="52"/>
      <c r="H84" s="52"/>
      <c r="I84" s="52"/>
      <c r="J84" s="73"/>
    </row>
    <row r="85" spans="1:10" s="3" customFormat="1" x14ac:dyDescent="0.2">
      <c r="A85" s="60" t="s">
        <v>129</v>
      </c>
      <c r="B85" s="49" t="s">
        <v>130</v>
      </c>
      <c r="C85" s="43"/>
      <c r="D85" s="43">
        <v>2.6</v>
      </c>
      <c r="E85" s="43">
        <v>2.6</v>
      </c>
      <c r="F85" s="43">
        <f>G85+H85+I85+J85</f>
        <v>3</v>
      </c>
      <c r="G85" s="43"/>
      <c r="H85" s="43">
        <v>3</v>
      </c>
      <c r="I85" s="43"/>
      <c r="J85" s="43"/>
    </row>
    <row r="86" spans="1:10" s="3" customFormat="1" ht="25.5" x14ac:dyDescent="0.2">
      <c r="A86" s="60" t="s">
        <v>131</v>
      </c>
      <c r="B86" s="49" t="s">
        <v>132</v>
      </c>
      <c r="C86" s="43">
        <v>-4474.1000000000004</v>
      </c>
      <c r="D86" s="43">
        <v>-4468.2</v>
      </c>
      <c r="E86" s="43">
        <v>-4468.2</v>
      </c>
      <c r="F86" s="43">
        <v>-4458.2</v>
      </c>
      <c r="G86" s="43"/>
      <c r="H86" s="43"/>
      <c r="I86" s="43"/>
      <c r="J86" s="43"/>
    </row>
    <row r="87" spans="1:10" s="3" customFormat="1" x14ac:dyDescent="0.2">
      <c r="A87" s="59" t="s">
        <v>133</v>
      </c>
      <c r="B87" s="49" t="s">
        <v>134</v>
      </c>
      <c r="C87" s="43"/>
      <c r="D87" s="43"/>
      <c r="E87" s="43"/>
      <c r="F87" s="43">
        <f t="shared" si="0"/>
        <v>0</v>
      </c>
      <c r="G87" s="43"/>
      <c r="H87" s="43"/>
      <c r="I87" s="43"/>
      <c r="J87" s="43"/>
    </row>
    <row r="88" spans="1:10" s="3" customFormat="1" x14ac:dyDescent="0.2">
      <c r="A88" s="59" t="s">
        <v>135</v>
      </c>
      <c r="B88" s="51" t="s">
        <v>136</v>
      </c>
      <c r="C88" s="43"/>
      <c r="D88" s="43"/>
      <c r="E88" s="43"/>
      <c r="F88" s="43">
        <f t="shared" si="0"/>
        <v>0</v>
      </c>
      <c r="G88" s="43"/>
      <c r="H88" s="43"/>
      <c r="I88" s="43"/>
      <c r="J88" s="43"/>
    </row>
    <row r="89" spans="1:10" s="3" customFormat="1" x14ac:dyDescent="0.2">
      <c r="A89" s="59" t="s">
        <v>137</v>
      </c>
      <c r="B89" s="51" t="s">
        <v>138</v>
      </c>
      <c r="C89" s="43"/>
      <c r="D89" s="43"/>
      <c r="E89" s="43"/>
      <c r="F89" s="43">
        <f t="shared" si="0"/>
        <v>0</v>
      </c>
      <c r="G89" s="43"/>
      <c r="H89" s="43"/>
      <c r="I89" s="43"/>
      <c r="J89" s="43"/>
    </row>
    <row r="90" spans="1:10" s="3" customFormat="1" x14ac:dyDescent="0.2">
      <c r="A90" s="59" t="s">
        <v>139</v>
      </c>
      <c r="B90" s="51" t="s">
        <v>140</v>
      </c>
      <c r="C90" s="43"/>
      <c r="D90" s="43"/>
      <c r="E90" s="43"/>
      <c r="F90" s="43">
        <f t="shared" si="0"/>
        <v>0</v>
      </c>
      <c r="G90" s="43"/>
      <c r="H90" s="43"/>
      <c r="I90" s="43"/>
      <c r="J90" s="43"/>
    </row>
    <row r="91" spans="1:10" s="3" customFormat="1" ht="25.5" x14ac:dyDescent="0.2">
      <c r="A91" s="60" t="s">
        <v>141</v>
      </c>
      <c r="B91" s="49" t="s">
        <v>142</v>
      </c>
      <c r="C91" s="43">
        <v>-4468.2</v>
      </c>
      <c r="D91" s="43">
        <v>-4565.7</v>
      </c>
      <c r="E91" s="43">
        <v>-4458.2</v>
      </c>
      <c r="F91" s="43">
        <v>-4438.2</v>
      </c>
      <c r="G91" s="43"/>
      <c r="H91" s="43"/>
      <c r="I91" s="43"/>
      <c r="J91" s="43"/>
    </row>
    <row r="92" spans="1:10" s="3" customFormat="1" x14ac:dyDescent="0.2">
      <c r="A92" s="59"/>
      <c r="B92" s="59"/>
      <c r="C92" s="53"/>
      <c r="D92" s="53"/>
      <c r="E92" s="53"/>
      <c r="F92" s="43"/>
      <c r="G92" s="53"/>
      <c r="H92" s="53"/>
      <c r="I92" s="53"/>
      <c r="J92" s="53"/>
    </row>
    <row r="93" spans="1:10" s="3" customFormat="1" ht="28.5" x14ac:dyDescent="0.2">
      <c r="A93" s="71" t="s">
        <v>143</v>
      </c>
      <c r="B93" s="72"/>
      <c r="C93" s="52"/>
      <c r="D93" s="52"/>
      <c r="E93" s="52"/>
      <c r="F93" s="43"/>
      <c r="G93" s="52"/>
      <c r="H93" s="52"/>
      <c r="I93" s="52"/>
      <c r="J93" s="73"/>
    </row>
    <row r="94" spans="1:10" s="3" customFormat="1" ht="25.5" x14ac:dyDescent="0.2">
      <c r="A94" s="60" t="s">
        <v>144</v>
      </c>
      <c r="B94" s="49" t="s">
        <v>145</v>
      </c>
      <c r="C94" s="50">
        <f>C95+C96+C97+C98+C99+C100</f>
        <v>2308.9</v>
      </c>
      <c r="D94" s="50">
        <f t="shared" ref="D94:J94" si="9">D95+D96+D97+D98+D99+D100</f>
        <v>1644.6999999999998</v>
      </c>
      <c r="E94" s="50">
        <f t="shared" si="9"/>
        <v>2300</v>
      </c>
      <c r="F94" s="43">
        <f t="shared" si="0"/>
        <v>2321.8000000000002</v>
      </c>
      <c r="G94" s="50">
        <f t="shared" si="9"/>
        <v>580</v>
      </c>
      <c r="H94" s="50">
        <f t="shared" si="9"/>
        <v>581.79999999999995</v>
      </c>
      <c r="I94" s="50">
        <f t="shared" si="9"/>
        <v>580</v>
      </c>
      <c r="J94" s="50">
        <f t="shared" si="9"/>
        <v>580</v>
      </c>
    </row>
    <row r="95" spans="1:10" s="3" customFormat="1" x14ac:dyDescent="0.2">
      <c r="A95" s="59" t="s">
        <v>146</v>
      </c>
      <c r="B95" s="51" t="s">
        <v>147</v>
      </c>
      <c r="C95" s="43">
        <v>0</v>
      </c>
      <c r="D95" s="43">
        <v>1.6</v>
      </c>
      <c r="E95" s="43"/>
      <c r="F95" s="43">
        <f t="shared" si="0"/>
        <v>1.8</v>
      </c>
      <c r="G95" s="43"/>
      <c r="H95" s="43">
        <v>1.8</v>
      </c>
      <c r="I95" s="43"/>
      <c r="J95" s="43"/>
    </row>
    <row r="96" spans="1:10" s="3" customFormat="1" ht="25.5" x14ac:dyDescent="0.2">
      <c r="A96" s="59" t="s">
        <v>148</v>
      </c>
      <c r="B96" s="51" t="s">
        <v>149</v>
      </c>
      <c r="C96" s="43">
        <v>2308.9</v>
      </c>
      <c r="D96" s="43">
        <v>1643.1</v>
      </c>
      <c r="E96" s="43">
        <v>2300</v>
      </c>
      <c r="F96" s="43">
        <f t="shared" si="0"/>
        <v>2320</v>
      </c>
      <c r="G96" s="43">
        <v>580</v>
      </c>
      <c r="H96" s="43">
        <v>580</v>
      </c>
      <c r="I96" s="43">
        <v>580</v>
      </c>
      <c r="J96" s="43">
        <v>580</v>
      </c>
    </row>
    <row r="97" spans="1:10" s="3" customFormat="1" ht="25.5" x14ac:dyDescent="0.2">
      <c r="A97" s="59" t="s">
        <v>150</v>
      </c>
      <c r="B97" s="51" t="s">
        <v>151</v>
      </c>
      <c r="C97" s="43">
        <v>0</v>
      </c>
      <c r="D97" s="43">
        <v>0</v>
      </c>
      <c r="E97" s="43">
        <v>0</v>
      </c>
      <c r="F97" s="43">
        <f t="shared" si="0"/>
        <v>0</v>
      </c>
      <c r="G97" s="43"/>
      <c r="H97" s="43"/>
      <c r="I97" s="43"/>
      <c r="J97" s="43"/>
    </row>
    <row r="98" spans="1:10" s="3" customFormat="1" x14ac:dyDescent="0.2">
      <c r="A98" s="59" t="s">
        <v>152</v>
      </c>
      <c r="B98" s="51" t="s">
        <v>153</v>
      </c>
      <c r="C98" s="47"/>
      <c r="D98" s="47"/>
      <c r="E98" s="47"/>
      <c r="F98" s="43">
        <f t="shared" si="0"/>
        <v>0</v>
      </c>
      <c r="G98" s="47"/>
      <c r="H98" s="47"/>
      <c r="I98" s="47"/>
      <c r="J98" s="47"/>
    </row>
    <row r="99" spans="1:10" s="3" customFormat="1" x14ac:dyDescent="0.2">
      <c r="A99" s="59" t="s">
        <v>154</v>
      </c>
      <c r="B99" s="51" t="s">
        <v>155</v>
      </c>
      <c r="C99" s="47"/>
      <c r="D99" s="47"/>
      <c r="E99" s="47"/>
      <c r="F99" s="43">
        <f t="shared" si="0"/>
        <v>0</v>
      </c>
      <c r="G99" s="47"/>
      <c r="H99" s="47"/>
      <c r="I99" s="47"/>
      <c r="J99" s="47"/>
    </row>
    <row r="100" spans="1:10" s="3" customFormat="1" x14ac:dyDescent="0.2">
      <c r="A100" s="59" t="s">
        <v>156</v>
      </c>
      <c r="B100" s="51" t="s">
        <v>157</v>
      </c>
      <c r="C100" s="47"/>
      <c r="D100" s="47"/>
      <c r="E100" s="47"/>
      <c r="F100" s="43">
        <f t="shared" si="0"/>
        <v>0</v>
      </c>
      <c r="G100" s="47"/>
      <c r="H100" s="47"/>
      <c r="I100" s="47"/>
      <c r="J100" s="47"/>
    </row>
    <row r="101" spans="1:10" s="3" customFormat="1" ht="25.5" x14ac:dyDescent="0.2">
      <c r="A101" s="60" t="s">
        <v>158</v>
      </c>
      <c r="B101" s="49" t="s">
        <v>159</v>
      </c>
      <c r="C101" s="47">
        <f>C102+C103+C104</f>
        <v>978.5</v>
      </c>
      <c r="D101" s="47">
        <f>D102+D103+D104</f>
        <v>787.19999999999993</v>
      </c>
      <c r="E101" s="47">
        <f>SUM(E95:E100)</f>
        <v>2300</v>
      </c>
      <c r="F101" s="47">
        <f t="shared" ref="F101:J101" si="10">SUM(F95:F100)</f>
        <v>2321.8000000000002</v>
      </c>
      <c r="G101" s="47">
        <f t="shared" si="10"/>
        <v>580</v>
      </c>
      <c r="H101" s="47">
        <f t="shared" si="10"/>
        <v>581.79999999999995</v>
      </c>
      <c r="I101" s="47">
        <f t="shared" si="10"/>
        <v>580</v>
      </c>
      <c r="J101" s="47">
        <f t="shared" si="10"/>
        <v>580</v>
      </c>
    </row>
    <row r="102" spans="1:10" s="3" customFormat="1" x14ac:dyDescent="0.2">
      <c r="A102" s="59" t="s">
        <v>160</v>
      </c>
      <c r="B102" s="51" t="s">
        <v>161</v>
      </c>
      <c r="C102" s="47">
        <v>900</v>
      </c>
      <c r="D102" s="47">
        <v>727.3</v>
      </c>
      <c r="E102" s="47">
        <v>970</v>
      </c>
      <c r="F102" s="43">
        <f t="shared" si="0"/>
        <v>1000</v>
      </c>
      <c r="G102" s="47">
        <v>250</v>
      </c>
      <c r="H102" s="47">
        <v>250</v>
      </c>
      <c r="I102" s="47">
        <v>250</v>
      </c>
      <c r="J102" s="47">
        <v>250</v>
      </c>
    </row>
    <row r="103" spans="1:10" s="3" customFormat="1" x14ac:dyDescent="0.2">
      <c r="A103" s="59" t="s">
        <v>162</v>
      </c>
      <c r="B103" s="51" t="s">
        <v>163</v>
      </c>
      <c r="C103" s="47">
        <v>78.5</v>
      </c>
      <c r="D103" s="47">
        <v>58.9</v>
      </c>
      <c r="E103" s="47">
        <v>80</v>
      </c>
      <c r="F103" s="43">
        <f t="shared" si="0"/>
        <v>80</v>
      </c>
      <c r="G103" s="47">
        <v>20</v>
      </c>
      <c r="H103" s="47">
        <v>20</v>
      </c>
      <c r="I103" s="47">
        <v>20</v>
      </c>
      <c r="J103" s="47">
        <v>20</v>
      </c>
    </row>
    <row r="104" spans="1:10" s="3" customFormat="1" ht="25.5" x14ac:dyDescent="0.2">
      <c r="A104" s="59" t="s">
        <v>164</v>
      </c>
      <c r="B104" s="51" t="s">
        <v>165</v>
      </c>
      <c r="C104" s="47"/>
      <c r="D104" s="47">
        <v>1</v>
      </c>
      <c r="E104" s="47"/>
      <c r="F104" s="43">
        <v>1.2</v>
      </c>
      <c r="G104" s="47"/>
      <c r="H104" s="47">
        <v>1.2</v>
      </c>
      <c r="I104" s="47"/>
      <c r="J104" s="47"/>
    </row>
    <row r="105" spans="1:10" s="3" customFormat="1" x14ac:dyDescent="0.2">
      <c r="A105" s="60" t="s">
        <v>166</v>
      </c>
      <c r="B105" s="49" t="s">
        <v>167</v>
      </c>
      <c r="C105" s="74">
        <f>C106+C107</f>
        <v>1055.7</v>
      </c>
      <c r="D105" s="74">
        <f t="shared" ref="D105:J105" si="11">D106+D107</f>
        <v>853.2</v>
      </c>
      <c r="E105" s="74">
        <f t="shared" si="11"/>
        <v>1156</v>
      </c>
      <c r="F105" s="74">
        <f t="shared" si="11"/>
        <v>1156</v>
      </c>
      <c r="G105" s="74">
        <f t="shared" si="11"/>
        <v>289</v>
      </c>
      <c r="H105" s="74">
        <f t="shared" si="11"/>
        <v>289</v>
      </c>
      <c r="I105" s="74">
        <f t="shared" si="11"/>
        <v>289</v>
      </c>
      <c r="J105" s="74">
        <f t="shared" si="11"/>
        <v>289</v>
      </c>
    </row>
    <row r="106" spans="1:10" s="3" customFormat="1" x14ac:dyDescent="0.2">
      <c r="A106" s="59" t="s">
        <v>168</v>
      </c>
      <c r="B106" s="51" t="s">
        <v>169</v>
      </c>
      <c r="C106" s="43">
        <v>980.7</v>
      </c>
      <c r="D106" s="43">
        <v>792.6</v>
      </c>
      <c r="E106" s="43">
        <v>1080</v>
      </c>
      <c r="F106" s="43">
        <f t="shared" si="0"/>
        <v>1080</v>
      </c>
      <c r="G106" s="43">
        <v>270</v>
      </c>
      <c r="H106" s="43">
        <v>270</v>
      </c>
      <c r="I106" s="43">
        <v>270</v>
      </c>
      <c r="J106" s="43">
        <v>270</v>
      </c>
    </row>
    <row r="107" spans="1:10" s="3" customFormat="1" x14ac:dyDescent="0.2">
      <c r="A107" s="59" t="s">
        <v>170</v>
      </c>
      <c r="B107" s="51" t="s">
        <v>171</v>
      </c>
      <c r="C107" s="43">
        <v>75</v>
      </c>
      <c r="D107" s="43">
        <v>60.6</v>
      </c>
      <c r="E107" s="43">
        <v>76</v>
      </c>
      <c r="F107" s="43">
        <f t="shared" si="0"/>
        <v>76</v>
      </c>
      <c r="G107" s="43">
        <v>19</v>
      </c>
      <c r="H107" s="43">
        <v>19</v>
      </c>
      <c r="I107" s="43">
        <v>19</v>
      </c>
      <c r="J107" s="43">
        <v>19</v>
      </c>
    </row>
    <row r="108" spans="1:10" s="3" customFormat="1" x14ac:dyDescent="0.2">
      <c r="A108" s="60" t="s">
        <v>172</v>
      </c>
      <c r="B108" s="49" t="s">
        <v>173</v>
      </c>
      <c r="C108" s="43"/>
      <c r="D108" s="43"/>
      <c r="E108" s="43"/>
      <c r="F108" s="43">
        <f t="shared" si="0"/>
        <v>0</v>
      </c>
      <c r="G108" s="43"/>
      <c r="H108" s="43"/>
      <c r="I108" s="43"/>
      <c r="J108" s="43"/>
    </row>
    <row r="109" spans="1:10" s="3" customFormat="1" ht="38.25" x14ac:dyDescent="0.2">
      <c r="A109" s="59" t="s">
        <v>174</v>
      </c>
      <c r="B109" s="75" t="s">
        <v>175</v>
      </c>
      <c r="C109" s="76"/>
      <c r="D109" s="76"/>
      <c r="E109" s="43"/>
      <c r="F109" s="43">
        <f t="shared" si="0"/>
        <v>0</v>
      </c>
      <c r="G109" s="76"/>
      <c r="H109" s="76"/>
      <c r="I109" s="76"/>
      <c r="J109" s="76"/>
    </row>
    <row r="110" spans="1:10" s="3" customFormat="1" x14ac:dyDescent="0.2">
      <c r="A110" s="59" t="s">
        <v>176</v>
      </c>
      <c r="B110" s="51" t="s">
        <v>177</v>
      </c>
      <c r="C110" s="43"/>
      <c r="D110" s="43"/>
      <c r="E110" s="43"/>
      <c r="F110" s="43">
        <f t="shared" si="0"/>
        <v>0</v>
      </c>
      <c r="G110" s="43"/>
      <c r="H110" s="43"/>
      <c r="I110" s="43"/>
      <c r="J110" s="43"/>
    </row>
    <row r="111" spans="1:10" s="3" customFormat="1" x14ac:dyDescent="0.2">
      <c r="A111" s="59" t="s">
        <v>178</v>
      </c>
      <c r="B111" s="51" t="s">
        <v>179</v>
      </c>
      <c r="C111" s="43"/>
      <c r="D111" s="43"/>
      <c r="E111" s="43"/>
      <c r="F111" s="43">
        <f t="shared" si="0"/>
        <v>0</v>
      </c>
      <c r="G111" s="43"/>
      <c r="H111" s="43"/>
      <c r="I111" s="43"/>
      <c r="J111" s="43"/>
    </row>
    <row r="112" spans="1:10" s="3" customFormat="1" ht="25.5" x14ac:dyDescent="0.2">
      <c r="A112" s="59" t="s">
        <v>180</v>
      </c>
      <c r="B112" s="51" t="s">
        <v>181</v>
      </c>
      <c r="C112" s="43"/>
      <c r="D112" s="43"/>
      <c r="E112" s="43"/>
      <c r="F112" s="43">
        <f t="shared" si="0"/>
        <v>0</v>
      </c>
      <c r="G112" s="43"/>
      <c r="H112" s="43"/>
      <c r="I112" s="43"/>
      <c r="J112" s="43"/>
    </row>
    <row r="113" spans="1:10" s="3" customFormat="1" x14ac:dyDescent="0.2">
      <c r="A113" s="59" t="s">
        <v>182</v>
      </c>
      <c r="B113" s="51" t="s">
        <v>183</v>
      </c>
      <c r="C113" s="43"/>
      <c r="D113" s="43"/>
      <c r="E113" s="43"/>
      <c r="F113" s="43">
        <f t="shared" si="0"/>
        <v>0</v>
      </c>
      <c r="G113" s="43"/>
      <c r="H113" s="43"/>
      <c r="I113" s="43"/>
      <c r="J113" s="43"/>
    </row>
    <row r="114" spans="1:10" s="3" customFormat="1" x14ac:dyDescent="0.2">
      <c r="A114" s="59" t="s">
        <v>178</v>
      </c>
      <c r="B114" s="51" t="s">
        <v>184</v>
      </c>
      <c r="C114" s="43"/>
      <c r="D114" s="43"/>
      <c r="E114" s="43"/>
      <c r="F114" s="43">
        <f t="shared" si="0"/>
        <v>0</v>
      </c>
      <c r="G114" s="43"/>
      <c r="H114" s="43"/>
      <c r="I114" s="43"/>
      <c r="J114" s="43"/>
    </row>
    <row r="115" spans="1:10" s="3" customFormat="1" ht="14.25" x14ac:dyDescent="0.2">
      <c r="A115" s="61" t="s">
        <v>185</v>
      </c>
      <c r="B115" s="49" t="s">
        <v>186</v>
      </c>
      <c r="C115" s="50">
        <f>C94+C101+C105+C108</f>
        <v>4343.1000000000004</v>
      </c>
      <c r="D115" s="50">
        <f>D94+D101+D105+D108</f>
        <v>3285.0999999999995</v>
      </c>
      <c r="E115" s="50">
        <f t="shared" ref="E115:J115" si="12">E94+E101+E105+E108</f>
        <v>5756</v>
      </c>
      <c r="F115" s="50">
        <f t="shared" si="12"/>
        <v>5799.6</v>
      </c>
      <c r="G115" s="50">
        <f t="shared" si="12"/>
        <v>1449</v>
      </c>
      <c r="H115" s="50">
        <f t="shared" si="12"/>
        <v>1452.6</v>
      </c>
      <c r="I115" s="50">
        <f t="shared" si="12"/>
        <v>1449</v>
      </c>
      <c r="J115" s="50">
        <f t="shared" si="12"/>
        <v>1449</v>
      </c>
    </row>
    <row r="117" spans="1:10" x14ac:dyDescent="0.25">
      <c r="A117" s="1" t="s">
        <v>187</v>
      </c>
      <c r="E117" s="80" t="s">
        <v>188</v>
      </c>
      <c r="F117" s="80"/>
      <c r="G117" s="80"/>
      <c r="H117" s="80"/>
    </row>
    <row r="128" spans="1:10" x14ac:dyDescent="0.25">
      <c r="B128" s="1"/>
      <c r="D128" s="1"/>
      <c r="E128" s="1"/>
      <c r="F128" s="1"/>
    </row>
    <row r="129" spans="3:3" s="1" customFormat="1" x14ac:dyDescent="0.25">
      <c r="C129" s="3"/>
    </row>
    <row r="130" spans="3:3" s="1" customFormat="1" x14ac:dyDescent="0.25">
      <c r="C130" s="3"/>
    </row>
    <row r="131" spans="3:3" s="1" customFormat="1" x14ac:dyDescent="0.25">
      <c r="C131" s="3"/>
    </row>
    <row r="132" spans="3:3" s="1" customFormat="1" x14ac:dyDescent="0.25">
      <c r="C132" s="3"/>
    </row>
    <row r="133" spans="3:3" s="1" customFormat="1" x14ac:dyDescent="0.25">
      <c r="C133" s="3"/>
    </row>
    <row r="134" spans="3:3" s="1" customFormat="1" x14ac:dyDescent="0.25">
      <c r="C134" s="3"/>
    </row>
    <row r="135" spans="3:3" s="1" customFormat="1" x14ac:dyDescent="0.25">
      <c r="C135" s="3"/>
    </row>
    <row r="136" spans="3:3" s="1" customFormat="1" x14ac:dyDescent="0.25">
      <c r="C136" s="3"/>
    </row>
    <row r="137" spans="3:3" s="1" customFormat="1" x14ac:dyDescent="0.25">
      <c r="C137" s="3"/>
    </row>
    <row r="138" spans="3:3" s="1" customFormat="1" x14ac:dyDescent="0.25">
      <c r="C138" s="3"/>
    </row>
    <row r="139" spans="3:3" s="1" customFormat="1" x14ac:dyDescent="0.25">
      <c r="C139" s="3"/>
    </row>
    <row r="140" spans="3:3" s="1" customFormat="1" x14ac:dyDescent="0.25">
      <c r="C140" s="3"/>
    </row>
    <row r="141" spans="3:3" s="1" customFormat="1" x14ac:dyDescent="0.25">
      <c r="C141" s="3"/>
    </row>
    <row r="142" spans="3:3" s="1" customFormat="1" x14ac:dyDescent="0.25">
      <c r="C142" s="3"/>
    </row>
    <row r="143" spans="3:3" s="1" customFormat="1" x14ac:dyDescent="0.25">
      <c r="C143" s="3"/>
    </row>
    <row r="144" spans="3:3" s="1" customFormat="1" x14ac:dyDescent="0.25">
      <c r="C144" s="3"/>
    </row>
    <row r="145" spans="3:3" s="1" customFormat="1" x14ac:dyDescent="0.25">
      <c r="C145" s="3"/>
    </row>
    <row r="146" spans="3:3" s="1" customFormat="1" x14ac:dyDescent="0.25">
      <c r="C146" s="3"/>
    </row>
    <row r="147" spans="3:3" s="1" customFormat="1" x14ac:dyDescent="0.25">
      <c r="C147" s="3"/>
    </row>
    <row r="148" spans="3:3" s="1" customFormat="1" x14ac:dyDescent="0.25">
      <c r="C148" s="3"/>
    </row>
    <row r="149" spans="3:3" s="1" customFormat="1" x14ac:dyDescent="0.25">
      <c r="C149" s="3"/>
    </row>
    <row r="150" spans="3:3" s="1" customFormat="1" x14ac:dyDescent="0.25">
      <c r="C150" s="3"/>
    </row>
    <row r="151" spans="3:3" s="1" customFormat="1" x14ac:dyDescent="0.25">
      <c r="C151" s="3"/>
    </row>
    <row r="152" spans="3:3" s="1" customFormat="1" x14ac:dyDescent="0.25">
      <c r="C152" s="3"/>
    </row>
    <row r="153" spans="3:3" s="1" customFormat="1" x14ac:dyDescent="0.25">
      <c r="C153" s="3"/>
    </row>
    <row r="154" spans="3:3" s="1" customFormat="1" x14ac:dyDescent="0.25">
      <c r="C154" s="3"/>
    </row>
    <row r="155" spans="3:3" s="1" customFormat="1" x14ac:dyDescent="0.25">
      <c r="C155" s="3"/>
    </row>
    <row r="156" spans="3:3" s="1" customFormat="1" x14ac:dyDescent="0.25">
      <c r="C156" s="3"/>
    </row>
    <row r="157" spans="3:3" s="1" customFormat="1" x14ac:dyDescent="0.25">
      <c r="C157" s="3"/>
    </row>
    <row r="158" spans="3:3" s="1" customFormat="1" x14ac:dyDescent="0.25">
      <c r="C158" s="3"/>
    </row>
    <row r="159" spans="3:3" s="1" customFormat="1" x14ac:dyDescent="0.25">
      <c r="C159" s="3"/>
    </row>
    <row r="160" spans="3:3" s="1" customFormat="1" x14ac:dyDescent="0.25">
      <c r="C160" s="3"/>
    </row>
    <row r="161" spans="3:3" s="1" customFormat="1" x14ac:dyDescent="0.25">
      <c r="C161" s="3"/>
    </row>
    <row r="162" spans="3:3" s="1" customFormat="1" x14ac:dyDescent="0.25">
      <c r="C162" s="3"/>
    </row>
    <row r="163" spans="3:3" s="1" customFormat="1" x14ac:dyDescent="0.25">
      <c r="C163" s="3"/>
    </row>
    <row r="164" spans="3:3" s="1" customFormat="1" x14ac:dyDescent="0.25">
      <c r="C164" s="3"/>
    </row>
    <row r="165" spans="3:3" s="1" customFormat="1" x14ac:dyDescent="0.25">
      <c r="C165" s="3"/>
    </row>
    <row r="166" spans="3:3" s="1" customFormat="1" x14ac:dyDescent="0.25">
      <c r="C166" s="3"/>
    </row>
    <row r="167" spans="3:3" s="1" customFormat="1" x14ac:dyDescent="0.25">
      <c r="C167" s="3"/>
    </row>
    <row r="168" spans="3:3" s="1" customFormat="1" x14ac:dyDescent="0.25">
      <c r="C168" s="3"/>
    </row>
    <row r="169" spans="3:3" s="1" customFormat="1" x14ac:dyDescent="0.25">
      <c r="C169" s="3"/>
    </row>
    <row r="170" spans="3:3" s="1" customFormat="1" x14ac:dyDescent="0.25">
      <c r="C170" s="3"/>
    </row>
    <row r="171" spans="3:3" s="1" customFormat="1" x14ac:dyDescent="0.25">
      <c r="C171" s="3"/>
    </row>
    <row r="172" spans="3:3" s="1" customFormat="1" x14ac:dyDescent="0.25">
      <c r="C172" s="3"/>
    </row>
    <row r="173" spans="3:3" s="1" customFormat="1" x14ac:dyDescent="0.25">
      <c r="C173" s="3"/>
    </row>
    <row r="174" spans="3:3" s="1" customFormat="1" x14ac:dyDescent="0.25">
      <c r="C174" s="3"/>
    </row>
    <row r="175" spans="3:3" s="1" customFormat="1" x14ac:dyDescent="0.25">
      <c r="C175" s="3"/>
    </row>
    <row r="176" spans="3:3" s="1" customFormat="1" x14ac:dyDescent="0.25">
      <c r="C176" s="3"/>
    </row>
    <row r="177" spans="3:3" s="1" customFormat="1" x14ac:dyDescent="0.25">
      <c r="C177" s="3"/>
    </row>
    <row r="178" spans="3:3" s="1" customFormat="1" x14ac:dyDescent="0.25">
      <c r="C178" s="3"/>
    </row>
    <row r="179" spans="3:3" s="1" customFormat="1" x14ac:dyDescent="0.25">
      <c r="C179" s="3"/>
    </row>
    <row r="180" spans="3:3" s="1" customFormat="1" x14ac:dyDescent="0.25">
      <c r="C180" s="3"/>
    </row>
    <row r="181" spans="3:3" s="1" customFormat="1" x14ac:dyDescent="0.25">
      <c r="C181" s="3"/>
    </row>
    <row r="182" spans="3:3" s="1" customFormat="1" x14ac:dyDescent="0.25">
      <c r="C182" s="3"/>
    </row>
    <row r="183" spans="3:3" s="1" customFormat="1" x14ac:dyDescent="0.25">
      <c r="C183" s="3"/>
    </row>
    <row r="184" spans="3:3" s="1" customFormat="1" x14ac:dyDescent="0.25">
      <c r="C184" s="3"/>
    </row>
    <row r="185" spans="3:3" s="1" customFormat="1" x14ac:dyDescent="0.25">
      <c r="C185" s="3"/>
    </row>
    <row r="186" spans="3:3" s="1" customFormat="1" x14ac:dyDescent="0.25">
      <c r="C186" s="3"/>
    </row>
    <row r="187" spans="3:3" s="1" customFormat="1" x14ac:dyDescent="0.25">
      <c r="C187" s="3"/>
    </row>
    <row r="188" spans="3:3" s="1" customFormat="1" x14ac:dyDescent="0.25">
      <c r="C188" s="3"/>
    </row>
    <row r="189" spans="3:3" s="1" customFormat="1" x14ac:dyDescent="0.25">
      <c r="C189" s="3"/>
    </row>
    <row r="190" spans="3:3" s="1" customFormat="1" x14ac:dyDescent="0.25">
      <c r="C190" s="3"/>
    </row>
    <row r="191" spans="3:3" s="1" customFormat="1" x14ac:dyDescent="0.25">
      <c r="C191" s="3"/>
    </row>
    <row r="192" spans="3:3" s="1" customFormat="1" x14ac:dyDescent="0.25">
      <c r="C192" s="3"/>
    </row>
    <row r="193" spans="3:3" s="1" customFormat="1" x14ac:dyDescent="0.25">
      <c r="C193" s="3"/>
    </row>
    <row r="194" spans="3:3" s="1" customFormat="1" x14ac:dyDescent="0.25">
      <c r="C194" s="3"/>
    </row>
    <row r="195" spans="3:3" s="1" customFormat="1" x14ac:dyDescent="0.25">
      <c r="C195" s="3"/>
    </row>
    <row r="196" spans="3:3" s="1" customFormat="1" x14ac:dyDescent="0.25">
      <c r="C196" s="3"/>
    </row>
    <row r="197" spans="3:3" s="1" customFormat="1" x14ac:dyDescent="0.25">
      <c r="C197" s="3"/>
    </row>
    <row r="198" spans="3:3" s="1" customFormat="1" x14ac:dyDescent="0.25">
      <c r="C198" s="3"/>
    </row>
    <row r="199" spans="3:3" s="1" customFormat="1" x14ac:dyDescent="0.25">
      <c r="C199" s="3"/>
    </row>
    <row r="200" spans="3:3" s="1" customFormat="1" x14ac:dyDescent="0.25">
      <c r="C200" s="3"/>
    </row>
    <row r="201" spans="3:3" s="1" customFormat="1" x14ac:dyDescent="0.25">
      <c r="C201" s="3"/>
    </row>
    <row r="202" spans="3:3" s="1" customFormat="1" x14ac:dyDescent="0.25">
      <c r="C202" s="3"/>
    </row>
    <row r="203" spans="3:3" s="1" customFormat="1" x14ac:dyDescent="0.25">
      <c r="C203" s="3"/>
    </row>
    <row r="204" spans="3:3" s="1" customFormat="1" x14ac:dyDescent="0.25">
      <c r="C204" s="3"/>
    </row>
    <row r="205" spans="3:3" s="1" customFormat="1" x14ac:dyDescent="0.25">
      <c r="C205" s="3"/>
    </row>
    <row r="206" spans="3:3" s="1" customFormat="1" x14ac:dyDescent="0.25">
      <c r="C206" s="3"/>
    </row>
    <row r="207" spans="3:3" s="1" customFormat="1" x14ac:dyDescent="0.25">
      <c r="C207" s="3"/>
    </row>
    <row r="208" spans="3:3" s="1" customFormat="1" x14ac:dyDescent="0.25">
      <c r="C208" s="3"/>
    </row>
    <row r="209" spans="3:3" s="1" customFormat="1" x14ac:dyDescent="0.25">
      <c r="C209" s="3"/>
    </row>
    <row r="210" spans="3:3" s="1" customFormat="1" x14ac:dyDescent="0.25">
      <c r="C210" s="3"/>
    </row>
    <row r="211" spans="3:3" s="1" customFormat="1" x14ac:dyDescent="0.25">
      <c r="C211" s="3"/>
    </row>
    <row r="212" spans="3:3" s="1" customFormat="1" x14ac:dyDescent="0.25">
      <c r="C212" s="3"/>
    </row>
    <row r="213" spans="3:3" s="1" customFormat="1" x14ac:dyDescent="0.25">
      <c r="C213" s="3"/>
    </row>
    <row r="214" spans="3:3" s="1" customFormat="1" x14ac:dyDescent="0.25">
      <c r="C214" s="3"/>
    </row>
    <row r="215" spans="3:3" s="1" customFormat="1" x14ac:dyDescent="0.25">
      <c r="C215" s="3"/>
    </row>
    <row r="216" spans="3:3" s="1" customFormat="1" x14ac:dyDescent="0.25">
      <c r="C216" s="3"/>
    </row>
    <row r="217" spans="3:3" s="1" customFormat="1" x14ac:dyDescent="0.25">
      <c r="C217" s="3"/>
    </row>
    <row r="218" spans="3:3" s="1" customFormat="1" x14ac:dyDescent="0.25">
      <c r="C218" s="3"/>
    </row>
    <row r="219" spans="3:3" s="1" customFormat="1" x14ac:dyDescent="0.25">
      <c r="C219" s="3"/>
    </row>
    <row r="220" spans="3:3" s="1" customFormat="1" x14ac:dyDescent="0.25">
      <c r="C220" s="3"/>
    </row>
    <row r="221" spans="3:3" s="1" customFormat="1" x14ac:dyDescent="0.25">
      <c r="C221" s="3"/>
    </row>
    <row r="222" spans="3:3" s="1" customFormat="1" x14ac:dyDescent="0.25">
      <c r="C222" s="3"/>
    </row>
    <row r="223" spans="3:3" s="1" customFormat="1" x14ac:dyDescent="0.25">
      <c r="C223" s="3"/>
    </row>
    <row r="224" spans="3:3" s="1" customFormat="1" x14ac:dyDescent="0.25">
      <c r="C224" s="3"/>
    </row>
    <row r="225" spans="3:3" s="1" customFormat="1" x14ac:dyDescent="0.25">
      <c r="C225" s="3"/>
    </row>
    <row r="226" spans="3:3" s="1" customFormat="1" x14ac:dyDescent="0.25">
      <c r="C226" s="3"/>
    </row>
    <row r="227" spans="3:3" s="1" customFormat="1" x14ac:dyDescent="0.25">
      <c r="C227" s="3"/>
    </row>
    <row r="228" spans="3:3" s="1" customFormat="1" x14ac:dyDescent="0.25">
      <c r="C228" s="3"/>
    </row>
    <row r="229" spans="3:3" s="1" customFormat="1" x14ac:dyDescent="0.25">
      <c r="C229" s="3"/>
    </row>
    <row r="230" spans="3:3" s="1" customFormat="1" x14ac:dyDescent="0.25">
      <c r="C230" s="3"/>
    </row>
    <row r="231" spans="3:3" s="1" customFormat="1" x14ac:dyDescent="0.25">
      <c r="C231" s="3"/>
    </row>
    <row r="232" spans="3:3" s="1" customFormat="1" x14ac:dyDescent="0.25">
      <c r="C232" s="3"/>
    </row>
    <row r="233" spans="3:3" s="1" customFormat="1" x14ac:dyDescent="0.25">
      <c r="C233" s="3"/>
    </row>
    <row r="234" spans="3:3" s="1" customFormat="1" x14ac:dyDescent="0.25">
      <c r="C234" s="3"/>
    </row>
    <row r="235" spans="3:3" s="1" customFormat="1" x14ac:dyDescent="0.25">
      <c r="C235" s="3"/>
    </row>
    <row r="236" spans="3:3" s="1" customFormat="1" x14ac:dyDescent="0.25">
      <c r="C236" s="3"/>
    </row>
    <row r="237" spans="3:3" s="1" customFormat="1" x14ac:dyDescent="0.25">
      <c r="C237" s="3"/>
    </row>
    <row r="238" spans="3:3" s="1" customFormat="1" x14ac:dyDescent="0.25">
      <c r="C238" s="3"/>
    </row>
    <row r="239" spans="3:3" s="1" customFormat="1" x14ac:dyDescent="0.25">
      <c r="C239" s="3"/>
    </row>
    <row r="240" spans="3:3" s="1" customFormat="1" x14ac:dyDescent="0.25">
      <c r="C240" s="3"/>
    </row>
    <row r="241" spans="3:3" s="1" customFormat="1" x14ac:dyDescent="0.25">
      <c r="C241" s="3"/>
    </row>
    <row r="242" spans="3:3" s="1" customFormat="1" x14ac:dyDescent="0.25">
      <c r="C242" s="3"/>
    </row>
    <row r="243" spans="3:3" s="1" customFormat="1" x14ac:dyDescent="0.25">
      <c r="C243" s="3"/>
    </row>
    <row r="244" spans="3:3" s="1" customFormat="1" x14ac:dyDescent="0.25">
      <c r="C244" s="3"/>
    </row>
    <row r="245" spans="3:3" s="1" customFormat="1" x14ac:dyDescent="0.25">
      <c r="C245" s="3"/>
    </row>
    <row r="246" spans="3:3" s="1" customFormat="1" x14ac:dyDescent="0.25">
      <c r="C246" s="3"/>
    </row>
    <row r="247" spans="3:3" s="1" customFormat="1" x14ac:dyDescent="0.25">
      <c r="C247" s="3"/>
    </row>
    <row r="248" spans="3:3" s="1" customFormat="1" x14ac:dyDescent="0.25">
      <c r="C248" s="3"/>
    </row>
    <row r="249" spans="3:3" s="1" customFormat="1" x14ac:dyDescent="0.25">
      <c r="C249" s="3"/>
    </row>
    <row r="250" spans="3:3" s="1" customFormat="1" x14ac:dyDescent="0.25">
      <c r="C250" s="3"/>
    </row>
    <row r="251" spans="3:3" s="1" customFormat="1" x14ac:dyDescent="0.25">
      <c r="C251" s="3"/>
    </row>
    <row r="252" spans="3:3" s="1" customFormat="1" x14ac:dyDescent="0.25">
      <c r="C252" s="3"/>
    </row>
    <row r="253" spans="3:3" s="1" customFormat="1" x14ac:dyDescent="0.25">
      <c r="C253" s="3"/>
    </row>
    <row r="254" spans="3:3" s="1" customFormat="1" x14ac:dyDescent="0.25">
      <c r="C254" s="3"/>
    </row>
    <row r="255" spans="3:3" s="1" customFormat="1" x14ac:dyDescent="0.25">
      <c r="C255" s="3"/>
    </row>
    <row r="256" spans="3:3" s="1" customFormat="1" x14ac:dyDescent="0.25">
      <c r="C256" s="3"/>
    </row>
    <row r="257" spans="3:3" s="1" customFormat="1" x14ac:dyDescent="0.25">
      <c r="C257" s="3"/>
    </row>
    <row r="258" spans="3:3" s="1" customFormat="1" x14ac:dyDescent="0.25">
      <c r="C258" s="3"/>
    </row>
    <row r="259" spans="3:3" s="1" customFormat="1" x14ac:dyDescent="0.25">
      <c r="C259" s="3"/>
    </row>
    <row r="260" spans="3:3" s="1" customFormat="1" x14ac:dyDescent="0.25">
      <c r="C260" s="3"/>
    </row>
    <row r="261" spans="3:3" s="1" customFormat="1" x14ac:dyDescent="0.25">
      <c r="C261" s="3"/>
    </row>
    <row r="262" spans="3:3" s="1" customFormat="1" x14ac:dyDescent="0.25">
      <c r="C262" s="3"/>
    </row>
    <row r="263" spans="3:3" s="1" customFormat="1" x14ac:dyDescent="0.25">
      <c r="C263" s="3"/>
    </row>
    <row r="264" spans="3:3" s="1" customFormat="1" x14ac:dyDescent="0.25">
      <c r="C264" s="3"/>
    </row>
    <row r="265" spans="3:3" s="1" customFormat="1" x14ac:dyDescent="0.25">
      <c r="C265" s="3"/>
    </row>
    <row r="266" spans="3:3" s="1" customFormat="1" x14ac:dyDescent="0.25">
      <c r="C266" s="3"/>
    </row>
    <row r="267" spans="3:3" s="1" customFormat="1" x14ac:dyDescent="0.25">
      <c r="C267" s="3"/>
    </row>
    <row r="268" spans="3:3" s="1" customFormat="1" x14ac:dyDescent="0.25">
      <c r="C268" s="3"/>
    </row>
    <row r="269" spans="3:3" s="1" customFormat="1" x14ac:dyDescent="0.25">
      <c r="C269" s="3"/>
    </row>
    <row r="270" spans="3:3" s="1" customFormat="1" x14ac:dyDescent="0.25">
      <c r="C270" s="3"/>
    </row>
    <row r="271" spans="3:3" s="1" customFormat="1" x14ac:dyDescent="0.25">
      <c r="C271" s="3"/>
    </row>
    <row r="272" spans="3:3" s="1" customFormat="1" x14ac:dyDescent="0.25">
      <c r="C272" s="3"/>
    </row>
    <row r="273" spans="3:3" s="1" customFormat="1" x14ac:dyDescent="0.25">
      <c r="C273" s="3"/>
    </row>
    <row r="274" spans="3:3" s="1" customFormat="1" x14ac:dyDescent="0.25">
      <c r="C274" s="3"/>
    </row>
    <row r="275" spans="3:3" s="1" customFormat="1" x14ac:dyDescent="0.25">
      <c r="C275" s="3"/>
    </row>
    <row r="276" spans="3:3" s="1" customFormat="1" x14ac:dyDescent="0.25">
      <c r="C276" s="3"/>
    </row>
    <row r="277" spans="3:3" s="1" customFormat="1" x14ac:dyDescent="0.25">
      <c r="C277" s="3"/>
    </row>
    <row r="278" spans="3:3" s="1" customFormat="1" x14ac:dyDescent="0.25">
      <c r="C278" s="3"/>
    </row>
    <row r="279" spans="3:3" s="1" customFormat="1" x14ac:dyDescent="0.25">
      <c r="C279" s="3"/>
    </row>
    <row r="280" spans="3:3" s="1" customFormat="1" x14ac:dyDescent="0.25">
      <c r="C280" s="3"/>
    </row>
    <row r="281" spans="3:3" s="1" customFormat="1" x14ac:dyDescent="0.25">
      <c r="C281" s="3"/>
    </row>
    <row r="282" spans="3:3" s="1" customFormat="1" x14ac:dyDescent="0.25">
      <c r="C282" s="3"/>
    </row>
    <row r="283" spans="3:3" s="1" customFormat="1" x14ac:dyDescent="0.25">
      <c r="C283" s="3"/>
    </row>
    <row r="284" spans="3:3" s="1" customFormat="1" x14ac:dyDescent="0.25">
      <c r="C284" s="3"/>
    </row>
    <row r="285" spans="3:3" s="1" customFormat="1" x14ac:dyDescent="0.25">
      <c r="C285" s="3"/>
    </row>
    <row r="286" spans="3:3" s="1" customFormat="1" x14ac:dyDescent="0.25">
      <c r="C286" s="3"/>
    </row>
    <row r="287" spans="3:3" s="1" customFormat="1" x14ac:dyDescent="0.25">
      <c r="C287" s="3"/>
    </row>
    <row r="288" spans="3:3" s="1" customFormat="1" x14ac:dyDescent="0.25">
      <c r="C288" s="3"/>
    </row>
    <row r="289" spans="3:3" s="1" customFormat="1" x14ac:dyDescent="0.25">
      <c r="C289" s="3"/>
    </row>
    <row r="290" spans="3:3" s="1" customFormat="1" x14ac:dyDescent="0.25">
      <c r="C290" s="3"/>
    </row>
    <row r="291" spans="3:3" s="1" customFormat="1" x14ac:dyDescent="0.25">
      <c r="C291" s="3"/>
    </row>
    <row r="292" spans="3:3" s="1" customFormat="1" x14ac:dyDescent="0.25">
      <c r="C292" s="3"/>
    </row>
    <row r="293" spans="3:3" s="1" customFormat="1" x14ac:dyDescent="0.25">
      <c r="C293" s="3"/>
    </row>
    <row r="294" spans="3:3" s="1" customFormat="1" x14ac:dyDescent="0.25">
      <c r="C294" s="3"/>
    </row>
    <row r="295" spans="3:3" s="1" customFormat="1" x14ac:dyDescent="0.25">
      <c r="C295" s="3"/>
    </row>
    <row r="296" spans="3:3" s="1" customFormat="1" x14ac:dyDescent="0.25">
      <c r="C296" s="3"/>
    </row>
    <row r="297" spans="3:3" s="1" customFormat="1" x14ac:dyDescent="0.25">
      <c r="C297" s="3"/>
    </row>
    <row r="298" spans="3:3" s="1" customFormat="1" x14ac:dyDescent="0.25">
      <c r="C298" s="3"/>
    </row>
    <row r="299" spans="3:3" s="1" customFormat="1" x14ac:dyDescent="0.25">
      <c r="C299" s="3"/>
    </row>
    <row r="300" spans="3:3" s="1" customFormat="1" x14ac:dyDescent="0.25">
      <c r="C300" s="3"/>
    </row>
    <row r="301" spans="3:3" s="1" customFormat="1" x14ac:dyDescent="0.25">
      <c r="C301" s="3"/>
    </row>
    <row r="302" spans="3:3" s="1" customFormat="1" x14ac:dyDescent="0.25">
      <c r="C302" s="3"/>
    </row>
    <row r="303" spans="3:3" s="1" customFormat="1" x14ac:dyDescent="0.25">
      <c r="C303" s="3"/>
    </row>
    <row r="304" spans="3:3" s="1" customFormat="1" x14ac:dyDescent="0.25">
      <c r="C304" s="3"/>
    </row>
    <row r="305" spans="3:3" s="1" customFormat="1" x14ac:dyDescent="0.25">
      <c r="C305" s="3"/>
    </row>
    <row r="306" spans="3:3" s="1" customFormat="1" x14ac:dyDescent="0.25">
      <c r="C306" s="3"/>
    </row>
    <row r="307" spans="3:3" s="1" customFormat="1" x14ac:dyDescent="0.25">
      <c r="C307" s="3"/>
    </row>
    <row r="308" spans="3:3" s="1" customFormat="1" x14ac:dyDescent="0.25">
      <c r="C308" s="3"/>
    </row>
    <row r="309" spans="3:3" s="1" customFormat="1" x14ac:dyDescent="0.25">
      <c r="C309" s="3"/>
    </row>
    <row r="310" spans="3:3" s="1" customFormat="1" x14ac:dyDescent="0.25">
      <c r="C310" s="3"/>
    </row>
    <row r="311" spans="3:3" s="1" customFormat="1" x14ac:dyDescent="0.25">
      <c r="C311" s="3"/>
    </row>
    <row r="312" spans="3:3" s="1" customFormat="1" x14ac:dyDescent="0.25">
      <c r="C312" s="3"/>
    </row>
    <row r="313" spans="3:3" s="1" customFormat="1" x14ac:dyDescent="0.25">
      <c r="C313" s="3"/>
    </row>
    <row r="314" spans="3:3" s="1" customFormat="1" x14ac:dyDescent="0.25">
      <c r="C314" s="3"/>
    </row>
    <row r="315" spans="3:3" s="1" customFormat="1" x14ac:dyDescent="0.25">
      <c r="C315" s="3"/>
    </row>
    <row r="316" spans="3:3" s="1" customFormat="1" x14ac:dyDescent="0.25">
      <c r="C316" s="3"/>
    </row>
    <row r="317" spans="3:3" s="1" customFormat="1" x14ac:dyDescent="0.25">
      <c r="C317" s="3"/>
    </row>
    <row r="318" spans="3:3" s="1" customFormat="1" x14ac:dyDescent="0.25">
      <c r="C318" s="3"/>
    </row>
    <row r="319" spans="3:3" s="1" customFormat="1" x14ac:dyDescent="0.25">
      <c r="C319" s="3"/>
    </row>
    <row r="320" spans="3:3" s="1" customFormat="1" x14ac:dyDescent="0.25">
      <c r="C320" s="3"/>
    </row>
    <row r="321" spans="3:3" s="1" customFormat="1" x14ac:dyDescent="0.25">
      <c r="C321" s="3"/>
    </row>
  </sheetData>
  <mergeCells count="39">
    <mergeCell ref="G5:J5"/>
    <mergeCell ref="G1:J1"/>
    <mergeCell ref="G2:J2"/>
    <mergeCell ref="A3:B3"/>
    <mergeCell ref="G3:J3"/>
    <mergeCell ref="G4:J4"/>
    <mergeCell ref="B36:G36"/>
    <mergeCell ref="H36:I36"/>
    <mergeCell ref="G6:H6"/>
    <mergeCell ref="A8:J8"/>
    <mergeCell ref="A9:J9"/>
    <mergeCell ref="A13:D13"/>
    <mergeCell ref="E13:J13"/>
    <mergeCell ref="E14:J14"/>
    <mergeCell ref="E15:J15"/>
    <mergeCell ref="E16:J16"/>
    <mergeCell ref="E18:J18"/>
    <mergeCell ref="B35:G35"/>
    <mergeCell ref="H35:I35"/>
    <mergeCell ref="A44:J44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A43:J43"/>
    <mergeCell ref="G46:J46"/>
    <mergeCell ref="E117:H117"/>
    <mergeCell ref="A46:A47"/>
    <mergeCell ref="B46:B47"/>
    <mergeCell ref="C46:C47"/>
    <mergeCell ref="D46:D47"/>
    <mergeCell ref="E46:E47"/>
    <mergeCell ref="F46:F4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2024рік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2023-11-15T09:44:03Z</dcterms:modified>
</cp:coreProperties>
</file>