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465" activeTab="3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заг.ф.'!$5:$5</definedName>
    <definedName name="_xlnm.Print_Titles" localSheetId="0">'доходи заг.ф.'!$5:$6</definedName>
    <definedName name="_xlnm.Print_Titles" localSheetId="2">'доходи сп.ф.'!$6:$7</definedName>
  </definedNames>
  <calcPr fullCalcOnLoad="1"/>
</workbook>
</file>

<file path=xl/sharedStrings.xml><?xml version="1.0" encoding="utf-8"?>
<sst xmlns="http://schemas.openxmlformats.org/spreadsheetml/2006/main" count="345" uniqueCount="239">
  <si>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</si>
  <si>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</si>
  <si>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</si>
  <si>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</si>
  <si>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</si>
  <si>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</si>
  <si>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</si>
  <si>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</si>
  <si>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</si>
  <si>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</si>
  <si>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</si>
  <si>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</si>
  <si>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</si>
  <si>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</si>
  <si>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</si>
  <si>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</si>
  <si>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</si>
  <si>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</si>
  <si>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</si>
  <si>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</si>
  <si>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</si>
  <si>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</si>
  <si>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Резервний фонд</t>
  </si>
  <si>
    <t>Медична субвенція з державного бюджету місцевим бюджетам</t>
  </si>
  <si>
    <t>10</t>
  </si>
  <si>
    <t>Відділ освіти, молоді та спорту Новоушицької селищної ради</t>
  </si>
  <si>
    <t>Надання позашкільної освіти позашкільними закладами освіти, заходи із позашкільної роботи з дітьми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</si>
  <si>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</si>
  <si>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</si>
  <si>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</si>
  <si>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</si>
  <si>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</si>
  <si>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 xml:space="preserve">З В І Т </t>
  </si>
  <si>
    <t>Спеціальний фонд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</si>
  <si>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</si>
  <si>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</si>
  <si>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</si>
  <si>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</si>
  <si>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</si>
  <si>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</si>
  <si>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</si>
  <si>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</si>
  <si>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</si>
  <si>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</si>
  <si>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</si>
  <si>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</si>
  <si>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</si>
  <si>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</si>
  <si>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</si>
  <si>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</si>
  <si>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</si>
  <si>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</si>
  <si>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</si>
  <si>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</si>
  <si>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</si>
  <si>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</si>
  <si>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</si>
  <si>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</si>
  <si>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</si>
  <si>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</si>
  <si>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</si>
  <si>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</si>
  <si>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</si>
  <si>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</si>
  <si>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</si>
  <si>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</si>
  <si>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</si>
  <si>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</si>
  <si>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</si>
  <si>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</si>
  <si>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</si>
  <si>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</si>
  <si>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</si>
  <si>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</si>
  <si>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</si>
  <si>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</si>
  <si>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</si>
  <si>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</si>
  <si>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</si>
  <si>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</si>
  <si>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</si>
  <si>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</si>
  <si>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</si>
  <si>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</si>
  <si>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</si>
  <si>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</si>
  <si>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</si>
  <si>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</si>
  <si>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</si>
  <si>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</si>
  <si>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</si>
  <si>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</si>
  <si>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</si>
  <si>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</si>
  <si>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</si>
  <si>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</si>
  <si>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</si>
  <si>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Всього без урахування трансферт</t>
  </si>
  <si>
    <t>Всього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</si>
  <si>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</si>
  <si>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</si>
  <si>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</si>
  <si>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</si>
  <si>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</si>
  <si>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</si>
  <si>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</si>
  <si>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</si>
  <si>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</si>
  <si>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</si>
  <si>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</si>
  <si>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</si>
  <si>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</si>
  <si>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</si>
  <si>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</si>
  <si>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</si>
  <si>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</si>
  <si>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</si>
  <si>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</si>
  <si>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0110150</t>
  </si>
  <si>
    <t>0110180</t>
  </si>
  <si>
    <t>Інша діяльність у сфері державного управління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</si>
  <si>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</si>
  <si>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</si>
  <si>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0112146</t>
  </si>
  <si>
    <t>Відшкодування вартості лікарських засобів для лікування окремих захворювань</t>
  </si>
  <si>
    <t>0113033</t>
  </si>
  <si>
    <t>Компенсаційні виплати на пільговий проїзд автомобільним транспортом окремим категоріям громадян</t>
  </si>
  <si>
    <t>0113192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</si>
  <si>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</si>
  <si>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0113242</t>
  </si>
  <si>
    <t>Інші заходи у сфері соціального захисту і соціального забезпечення</t>
  </si>
  <si>
    <t>0116013</t>
  </si>
  <si>
    <t>Забезпечення діяльності водопровідно-каналізаційного господарства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</si>
  <si>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</si>
  <si>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</si>
  <si>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</si>
  <si>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</si>
  <si>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</si>
  <si>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</si>
  <si>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</si>
  <si>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Забезпечення діяльності місцевої пожежної охорони</t>
  </si>
  <si>
    <t>0118700</t>
  </si>
  <si>
    <t>0119410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</si>
  <si>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</si>
  <si>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</si>
  <si>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Інші субвенції з місцевого бюджету</t>
  </si>
  <si>
    <t>06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</si>
  <si>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</si>
  <si>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</si>
  <si>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</si>
  <si>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</si>
  <si>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</si>
  <si>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</si>
  <si>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</si>
  <si>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</si>
  <si>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</si>
  <si>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</si>
  <si>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</si>
  <si>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0615012</t>
  </si>
  <si>
    <t>Проведення навчально-тренувальних зборів і змагань з неолімпійських видів спорту</t>
  </si>
  <si>
    <t>0615031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</si>
  <si>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</si>
  <si>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</si>
  <si>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</si>
  <si>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</si>
  <si>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</si>
  <si>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</si>
  <si>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</si>
  <si>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</si>
  <si>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</si>
  <si>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</si>
  <si>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37</t>
  </si>
  <si>
    <t>Відділ фінансів Новоушицької селищної ради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</si>
  <si>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</si>
  <si>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</si>
  <si>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3718700</t>
  </si>
  <si>
    <t>3719410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</si>
  <si>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</si>
  <si>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</si>
  <si>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</si>
  <si>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0117310</t>
  </si>
  <si>
    <t>Будівництво об`єктів житлово-комунального господарства</t>
  </si>
  <si>
    <t>0117330</t>
  </si>
  <si>
    <t>Будівництво інших об`єктів соціальної та виробничої інфраструктури комунальної власності</t>
  </si>
  <si>
    <t>0117361</t>
  </si>
  <si>
    <t>Співфінансування інвестиційних проектів, що реалізуються за рахунок коштів державного фонду регіонального розвитку</t>
  </si>
  <si>
    <t>0117362</t>
  </si>
  <si>
    <t>Виконання інвестиційних проектів в рамках формування інфраструктури об`єднаних територіальних громад</t>
  </si>
  <si>
    <t>0117370</t>
  </si>
  <si>
    <t>Реалізація інших заходів щодо соціально-економічного розвитку територій</t>
  </si>
  <si>
    <t>0118311</t>
  </si>
  <si>
    <t>0617361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</si>
  <si>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</si>
  <si>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</si>
  <si>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1017363</t>
  </si>
  <si>
    <t>ІV.   Видатки спеціального фонду місцевого бюджету</t>
  </si>
  <si>
    <t>ІІ.   Видатки загального фонду місцевого бюджету</t>
  </si>
  <si>
    <t>Транспортний податок з фізичних осіб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</si>
  <si>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</si>
  <si>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Інші надходження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</si>
  <si>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</si>
  <si>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</si>
  <si>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</si>
  <si>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</si>
  <si>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</si>
  <si>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</si>
  <si>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</si>
  <si>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І. Доходи загального фонду місцевого бюджету</t>
  </si>
  <si>
    <t>Надходження коштів від відшкодування втрат сільськогосподарського і лісогосподарського виробництва  </t>
  </si>
  <si>
    <t>ІІІ. Доходи спеціального фонду місцевого бюджету</t>
  </si>
  <si>
    <t>0110191</t>
  </si>
  <si>
    <t>Проведення місцевих виборів</t>
  </si>
  <si>
    <t>0113210</t>
  </si>
  <si>
    <t>Організація та проведення громадських робіт</t>
  </si>
  <si>
    <t>0118110</t>
  </si>
  <si>
    <t>Заходи із запобігання та ліквідації надзвичайних ситуацій та наслідків стихійного лиха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</si>
  <si>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</si>
  <si>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</si>
  <si>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</si>
  <si>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Проведення навчально-тренувальних зборів і змагань з олімпійських видів спорту</t>
  </si>
  <si>
    <t>0617321</t>
  </si>
  <si>
    <t>Будівництво освітніх установ та закладів</t>
  </si>
  <si>
    <t>0617362</t>
  </si>
  <si>
    <t>ККД</t>
  </si>
  <si>
    <t>Доходи</t>
  </si>
  <si>
    <t>отг. Новоушицька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</si>
  <si>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</si>
  <si>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</si>
  <si>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</si>
  <si>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</si>
  <si>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</si>
  <si>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0117367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</si>
  <si>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</si>
  <si>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про виконання місцевого бюджету за дев"ять місяців 2018 року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</si>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</sst>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B1">
      <selection activeCell="B2" sqref="B2:I2"/>
    </sheetView>
  </sheetViews>
  <sheetFormatPr defaultColWidth="9.00390625" defaultRowHeight="12.75"/>
  <cols>
    <col min="1" max="1" width="0" style="0" hidden="1" customWidth="1"/>
    <col min="3" max="3" width="33.75390625" style="0" customWidth="1"/>
    <col min="4" max="7" width="13.25390625" style="0" customWidth="1"/>
    <col min="8" max="8" width="11.625" style="0" customWidth="1"/>
  </cols>
  <sheetData>
    <row r="1" spans="2:9" ht="15.75">
      <c r="B1" s="28" t="s">
        <v>32</v>
      </c>
      <c r="C1" s="28"/>
      <c r="D1" s="28"/>
      <c r="E1" s="28"/>
      <c r="F1" s="28"/>
      <c r="G1" s="28"/>
      <c r="H1" s="28"/>
      <c r="I1" s="28"/>
    </row>
    <row r="2" spans="2:9" ht="14.25">
      <c r="B2" s="29" t="s">
        <v>233</v>
      </c>
      <c r="C2" s="29"/>
      <c r="D2" s="29"/>
      <c r="E2" s="29"/>
      <c r="F2" s="29"/>
      <c r="G2" s="29"/>
      <c r="H2" s="29"/>
      <c r="I2" s="29"/>
    </row>
    <row r="3" spans="2:9" ht="14.25">
      <c r="B3" s="29" t="s">
        <v>0</v>
      </c>
      <c r="C3" s="29"/>
      <c r="D3" s="29"/>
      <c r="E3" s="29"/>
      <c r="F3" s="29"/>
      <c r="G3" s="29"/>
      <c r="H3" s="29"/>
      <c r="I3" s="29"/>
    </row>
    <row r="4" spans="2:9" ht="15.75">
      <c r="B4" s="17" t="s">
        <v>207</v>
      </c>
      <c r="C4" s="17"/>
      <c r="D4" s="18"/>
      <c r="E4" s="18"/>
      <c r="I4" s="2" t="s">
        <v>1</v>
      </c>
    </row>
    <row r="5" spans="1:9" ht="12.75">
      <c r="A5" s="26" t="s">
        <v>223</v>
      </c>
      <c r="B5" s="26" t="s">
        <v>223</v>
      </c>
      <c r="C5" s="26" t="s">
        <v>224</v>
      </c>
      <c r="D5" s="26" t="s">
        <v>225</v>
      </c>
      <c r="E5" s="27"/>
      <c r="F5" s="27"/>
      <c r="G5" s="27"/>
      <c r="H5" s="27"/>
      <c r="I5" s="27"/>
    </row>
    <row r="6" spans="1:9" ht="25.5">
      <c r="A6" s="27"/>
      <c r="B6" s="27"/>
      <c r="C6" s="27"/>
      <c r="D6" s="3" t="s">
        <v>34</v>
      </c>
      <c r="E6" s="3" t="s">
        <v>35</v>
      </c>
      <c r="F6" s="3" t="s">
        <v>36</v>
      </c>
      <c r="G6" s="13" t="s">
        <v>37</v>
      </c>
      <c r="H6" s="13" t="s">
        <v>38</v>
      </c>
      <c r="I6" s="13" t="s">
        <v>39</v>
      </c>
    </row>
    <row r="7" spans="1:9" ht="12.75">
      <c r="A7" s="14">
        <v>10000000</v>
      </c>
      <c r="B7" s="14">
        <v>10000000</v>
      </c>
      <c r="C7" s="21" t="s">
        <v>40</v>
      </c>
      <c r="D7" s="15">
        <v>53250968</v>
      </c>
      <c r="E7" s="15">
        <v>58401974</v>
      </c>
      <c r="F7" s="15">
        <v>41970892</v>
      </c>
      <c r="G7" s="15">
        <v>42920225.23</v>
      </c>
      <c r="H7" s="15">
        <v>949333.2299999967</v>
      </c>
      <c r="I7" s="15">
        <v>102.26188480816656</v>
      </c>
    </row>
    <row r="8" spans="1:9" ht="36.75" customHeight="1">
      <c r="A8" s="14">
        <v>11000000</v>
      </c>
      <c r="B8" s="14">
        <v>11000000</v>
      </c>
      <c r="C8" s="21" t="s">
        <v>41</v>
      </c>
      <c r="D8" s="15">
        <v>30469968</v>
      </c>
      <c r="E8" s="15">
        <v>32705224</v>
      </c>
      <c r="F8" s="15">
        <v>23447537</v>
      </c>
      <c r="G8" s="15">
        <v>25354552.4</v>
      </c>
      <c r="H8" s="15">
        <v>1907015.4</v>
      </c>
      <c r="I8" s="15">
        <v>108.13311607099713</v>
      </c>
    </row>
    <row r="9" spans="1:9" ht="27" customHeight="1">
      <c r="A9" s="14">
        <v>11010000</v>
      </c>
      <c r="B9" s="14">
        <v>11010000</v>
      </c>
      <c r="C9" s="21" t="s">
        <v>42</v>
      </c>
      <c r="D9" s="15">
        <v>30462968</v>
      </c>
      <c r="E9" s="15">
        <v>32698224</v>
      </c>
      <c r="F9" s="15">
        <v>23440537</v>
      </c>
      <c r="G9" s="15">
        <v>25333973.4</v>
      </c>
      <c r="H9" s="15">
        <v>1893436.4</v>
      </c>
      <c r="I9" s="15">
        <v>108.07761528671462</v>
      </c>
    </row>
    <row r="10" spans="1:9" ht="36.75" customHeight="1">
      <c r="A10" s="14">
        <v>11010100</v>
      </c>
      <c r="B10" s="14">
        <v>11010100</v>
      </c>
      <c r="C10" s="21" t="s">
        <v>43</v>
      </c>
      <c r="D10" s="15">
        <v>24596068</v>
      </c>
      <c r="E10" s="15">
        <v>25563724</v>
      </c>
      <c r="F10" s="15">
        <v>17684012</v>
      </c>
      <c r="G10" s="15">
        <v>19607156.55</v>
      </c>
      <c r="H10" s="15">
        <v>1923144.55</v>
      </c>
      <c r="I10" s="15">
        <v>110.8750466240353</v>
      </c>
    </row>
    <row r="11" spans="1:9" ht="36.75" customHeight="1">
      <c r="A11" s="14">
        <v>11010200</v>
      </c>
      <c r="B11" s="14">
        <v>11010200</v>
      </c>
      <c r="C11" s="21" t="s">
        <v>44</v>
      </c>
      <c r="D11" s="15">
        <v>838600</v>
      </c>
      <c r="E11" s="15">
        <v>838600</v>
      </c>
      <c r="F11" s="15">
        <v>603960</v>
      </c>
      <c r="G11" s="15">
        <v>678855.05</v>
      </c>
      <c r="H11" s="15">
        <v>74895.05</v>
      </c>
      <c r="I11" s="15">
        <v>112.40066395125505</v>
      </c>
    </row>
    <row r="12" spans="1:9" ht="36.75" customHeight="1">
      <c r="A12" s="14">
        <v>11010400</v>
      </c>
      <c r="B12" s="14">
        <v>11010400</v>
      </c>
      <c r="C12" s="21" t="s">
        <v>45</v>
      </c>
      <c r="D12" s="15">
        <v>4658400</v>
      </c>
      <c r="E12" s="15">
        <v>5958400</v>
      </c>
      <c r="F12" s="15">
        <v>4899440</v>
      </c>
      <c r="G12" s="15">
        <v>4760278.22</v>
      </c>
      <c r="H12" s="15">
        <v>-139161.78</v>
      </c>
      <c r="I12" s="15">
        <v>97.15963906079061</v>
      </c>
    </row>
    <row r="13" spans="1:9" ht="36.75" customHeight="1">
      <c r="A13" s="14">
        <v>11010500</v>
      </c>
      <c r="B13" s="14">
        <v>11010500</v>
      </c>
      <c r="C13" s="21" t="s">
        <v>46</v>
      </c>
      <c r="D13" s="15">
        <v>337500</v>
      </c>
      <c r="E13" s="15">
        <v>337500</v>
      </c>
      <c r="F13" s="15">
        <v>253125</v>
      </c>
      <c r="G13" s="15">
        <v>287683.58</v>
      </c>
      <c r="H13" s="15">
        <v>34558.58</v>
      </c>
      <c r="I13" s="15">
        <v>113.65277234567901</v>
      </c>
    </row>
    <row r="14" spans="1:9" ht="36.75" customHeight="1">
      <c r="A14" s="14">
        <v>11010900</v>
      </c>
      <c r="B14" s="14">
        <v>11010900</v>
      </c>
      <c r="C14" s="21" t="s">
        <v>47</v>
      </c>
      <c r="D14" s="15">
        <v>32400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16.5" customHeight="1">
      <c r="A15" s="14">
        <v>11020000</v>
      </c>
      <c r="B15" s="14">
        <v>11020000</v>
      </c>
      <c r="C15" s="21" t="s">
        <v>48</v>
      </c>
      <c r="D15" s="15">
        <v>7000</v>
      </c>
      <c r="E15" s="15">
        <v>7000</v>
      </c>
      <c r="F15" s="15">
        <v>7000</v>
      </c>
      <c r="G15" s="15">
        <v>20579</v>
      </c>
      <c r="H15" s="15">
        <v>13579</v>
      </c>
      <c r="I15" s="15">
        <v>293.98571428571427</v>
      </c>
    </row>
    <row r="16" spans="1:9" ht="36.75" customHeight="1">
      <c r="A16" s="14">
        <v>11020200</v>
      </c>
      <c r="B16" s="14">
        <v>11020200</v>
      </c>
      <c r="C16" s="21" t="s">
        <v>49</v>
      </c>
      <c r="D16" s="15">
        <v>7000</v>
      </c>
      <c r="E16" s="15">
        <v>7000</v>
      </c>
      <c r="F16" s="15">
        <v>7000</v>
      </c>
      <c r="G16" s="15">
        <v>20579</v>
      </c>
      <c r="H16" s="15">
        <v>13579</v>
      </c>
      <c r="I16" s="15">
        <v>293.98571428571427</v>
      </c>
    </row>
    <row r="17" spans="1:9" ht="36.75" customHeight="1">
      <c r="A17" s="14">
        <v>13000000</v>
      </c>
      <c r="B17" s="14">
        <v>13000000</v>
      </c>
      <c r="C17" s="21" t="s">
        <v>50</v>
      </c>
      <c r="D17" s="15">
        <v>47600</v>
      </c>
      <c r="E17" s="15">
        <v>47600</v>
      </c>
      <c r="F17" s="15">
        <v>15500</v>
      </c>
      <c r="G17" s="15">
        <v>48233.36</v>
      </c>
      <c r="H17" s="15">
        <v>32733.36</v>
      </c>
      <c r="I17" s="15">
        <v>311.1829677419355</v>
      </c>
    </row>
    <row r="18" spans="1:9" ht="28.5" customHeight="1">
      <c r="A18" s="14">
        <v>13010000</v>
      </c>
      <c r="B18" s="14">
        <v>13010000</v>
      </c>
      <c r="C18" s="21" t="s">
        <v>51</v>
      </c>
      <c r="D18" s="15">
        <v>47600</v>
      </c>
      <c r="E18" s="15">
        <v>47600</v>
      </c>
      <c r="F18" s="15">
        <v>15500</v>
      </c>
      <c r="G18" s="15">
        <v>48233.36</v>
      </c>
      <c r="H18" s="15">
        <v>32733.36</v>
      </c>
      <c r="I18" s="15">
        <v>311.1829677419355</v>
      </c>
    </row>
    <row r="19" spans="1:9" ht="36.75" customHeight="1">
      <c r="A19" s="14">
        <v>13010200</v>
      </c>
      <c r="B19" s="14">
        <v>13010200</v>
      </c>
      <c r="C19" s="21" t="s">
        <v>52</v>
      </c>
      <c r="D19" s="15">
        <v>47600</v>
      </c>
      <c r="E19" s="15">
        <v>47600</v>
      </c>
      <c r="F19" s="15">
        <v>15500</v>
      </c>
      <c r="G19" s="15">
        <v>48233.36</v>
      </c>
      <c r="H19" s="15">
        <v>32733.36</v>
      </c>
      <c r="I19" s="15">
        <v>311.1829677419355</v>
      </c>
    </row>
    <row r="20" spans="1:9" ht="27" customHeight="1">
      <c r="A20" s="14">
        <v>14000000</v>
      </c>
      <c r="B20" s="14">
        <v>14000000</v>
      </c>
      <c r="C20" s="21" t="s">
        <v>53</v>
      </c>
      <c r="D20" s="15">
        <v>3987500</v>
      </c>
      <c r="E20" s="15">
        <v>3987500</v>
      </c>
      <c r="F20" s="15">
        <v>2749080</v>
      </c>
      <c r="G20" s="15">
        <v>2438799.3</v>
      </c>
      <c r="H20" s="15">
        <v>-310280.7</v>
      </c>
      <c r="I20" s="15">
        <v>88.71328953686324</v>
      </c>
    </row>
    <row r="21" spans="1:9" ht="29.25" customHeight="1">
      <c r="A21" s="14">
        <v>14020000</v>
      </c>
      <c r="B21" s="14">
        <v>14020000</v>
      </c>
      <c r="C21" s="21" t="s">
        <v>54</v>
      </c>
      <c r="D21" s="15">
        <v>678200</v>
      </c>
      <c r="E21" s="15">
        <v>678200</v>
      </c>
      <c r="F21" s="15">
        <v>454380</v>
      </c>
      <c r="G21" s="15">
        <v>436717.92</v>
      </c>
      <c r="H21" s="15">
        <v>-17662.08</v>
      </c>
      <c r="I21" s="15">
        <v>96.11292750561205</v>
      </c>
    </row>
    <row r="22" spans="1:9" ht="16.5" customHeight="1">
      <c r="A22" s="14">
        <v>14021900</v>
      </c>
      <c r="B22" s="14">
        <v>14021900</v>
      </c>
      <c r="C22" s="21" t="s">
        <v>55</v>
      </c>
      <c r="D22" s="15">
        <v>678200</v>
      </c>
      <c r="E22" s="15">
        <v>678200</v>
      </c>
      <c r="F22" s="15">
        <v>454380</v>
      </c>
      <c r="G22" s="15">
        <v>436717.92</v>
      </c>
      <c r="H22" s="15">
        <v>-17662.08</v>
      </c>
      <c r="I22" s="15">
        <v>96.11292750561205</v>
      </c>
    </row>
    <row r="23" spans="1:9" ht="36.75" customHeight="1">
      <c r="A23" s="14">
        <v>14030000</v>
      </c>
      <c r="B23" s="14">
        <v>14030000</v>
      </c>
      <c r="C23" s="21" t="s">
        <v>56</v>
      </c>
      <c r="D23" s="15">
        <v>2609300</v>
      </c>
      <c r="E23" s="15">
        <v>2609300</v>
      </c>
      <c r="F23" s="15">
        <v>1720500</v>
      </c>
      <c r="G23" s="15">
        <v>1734932.43</v>
      </c>
      <c r="H23" s="15">
        <v>14432.429999999935</v>
      </c>
      <c r="I23" s="15">
        <v>100.83885091543156</v>
      </c>
    </row>
    <row r="24" spans="1:9" ht="18" customHeight="1">
      <c r="A24" s="14">
        <v>14031900</v>
      </c>
      <c r="B24" s="14">
        <v>14031900</v>
      </c>
      <c r="C24" s="21" t="s">
        <v>55</v>
      </c>
      <c r="D24" s="15">
        <v>2609300</v>
      </c>
      <c r="E24" s="15">
        <v>2609300</v>
      </c>
      <c r="F24" s="15">
        <v>1720500</v>
      </c>
      <c r="G24" s="15">
        <v>1734932.43</v>
      </c>
      <c r="H24" s="15">
        <v>14432.429999999935</v>
      </c>
      <c r="I24" s="15">
        <v>100.83885091543156</v>
      </c>
    </row>
    <row r="25" spans="1:9" ht="36.75" customHeight="1">
      <c r="A25" s="14">
        <v>14040000</v>
      </c>
      <c r="B25" s="14">
        <v>14040000</v>
      </c>
      <c r="C25" s="21" t="s">
        <v>57</v>
      </c>
      <c r="D25" s="15">
        <v>700000</v>
      </c>
      <c r="E25" s="15">
        <v>700000</v>
      </c>
      <c r="F25" s="15">
        <v>574200</v>
      </c>
      <c r="G25" s="15">
        <v>267148.95</v>
      </c>
      <c r="H25" s="15">
        <v>-307051.05</v>
      </c>
      <c r="I25" s="15">
        <v>46.52541797283177</v>
      </c>
    </row>
    <row r="26" spans="1:9" ht="18.75" customHeight="1">
      <c r="A26" s="14">
        <v>18000000</v>
      </c>
      <c r="B26" s="14">
        <v>18000000</v>
      </c>
      <c r="C26" s="21" t="s">
        <v>58</v>
      </c>
      <c r="D26" s="15">
        <v>18745900</v>
      </c>
      <c r="E26" s="15">
        <v>21661650</v>
      </c>
      <c r="F26" s="15">
        <v>15758775</v>
      </c>
      <c r="G26" s="15">
        <v>15078640.170000002</v>
      </c>
      <c r="H26" s="15">
        <v>-680134.8299999982</v>
      </c>
      <c r="I26" s="15">
        <v>95.68408819847991</v>
      </c>
    </row>
    <row r="27" spans="1:9" ht="18.75" customHeight="1">
      <c r="A27" s="14">
        <v>18010000</v>
      </c>
      <c r="B27" s="14">
        <v>18010000</v>
      </c>
      <c r="C27" s="21" t="s">
        <v>59</v>
      </c>
      <c r="D27" s="15">
        <v>7685900</v>
      </c>
      <c r="E27" s="15">
        <v>8694650</v>
      </c>
      <c r="F27" s="15">
        <v>6542175</v>
      </c>
      <c r="G27" s="15">
        <v>7536724.5200000005</v>
      </c>
      <c r="H27" s="15">
        <v>994549.52</v>
      </c>
      <c r="I27" s="15">
        <v>115.20212345282724</v>
      </c>
    </row>
    <row r="28" spans="1:9" ht="36.75" customHeight="1">
      <c r="A28" s="14">
        <v>18010100</v>
      </c>
      <c r="B28" s="14">
        <v>18010100</v>
      </c>
      <c r="C28" s="21" t="s">
        <v>60</v>
      </c>
      <c r="D28" s="15">
        <v>10000</v>
      </c>
      <c r="E28" s="15">
        <v>10000</v>
      </c>
      <c r="F28" s="15">
        <v>7500</v>
      </c>
      <c r="G28" s="15">
        <v>14225.28</v>
      </c>
      <c r="H28" s="15">
        <v>6725.28</v>
      </c>
      <c r="I28" s="15">
        <v>189.67040000000003</v>
      </c>
    </row>
    <row r="29" spans="1:9" ht="36.75" customHeight="1">
      <c r="A29" s="14">
        <v>18010200</v>
      </c>
      <c r="B29" s="14">
        <v>18010200</v>
      </c>
      <c r="C29" s="21" t="s">
        <v>61</v>
      </c>
      <c r="D29" s="15">
        <v>250000</v>
      </c>
      <c r="E29" s="15">
        <v>250000</v>
      </c>
      <c r="F29" s="15">
        <v>250000</v>
      </c>
      <c r="G29" s="15">
        <v>474553.12</v>
      </c>
      <c r="H29" s="15">
        <v>224553.12</v>
      </c>
      <c r="I29" s="15">
        <v>189.821248</v>
      </c>
    </row>
    <row r="30" spans="1:9" ht="36.75" customHeight="1">
      <c r="A30" s="14">
        <v>18010300</v>
      </c>
      <c r="B30" s="14">
        <v>18010300</v>
      </c>
      <c r="C30" s="21" t="s">
        <v>62</v>
      </c>
      <c r="D30" s="15">
        <v>50000</v>
      </c>
      <c r="E30" s="15">
        <v>50000</v>
      </c>
      <c r="F30" s="15">
        <v>37500</v>
      </c>
      <c r="G30" s="15">
        <v>87976.5</v>
      </c>
      <c r="H30" s="15">
        <v>50476.5</v>
      </c>
      <c r="I30" s="15">
        <v>234.60399999999998</v>
      </c>
    </row>
    <row r="31" spans="1:9" ht="36.75" customHeight="1">
      <c r="A31" s="14">
        <v>18010400</v>
      </c>
      <c r="B31" s="14">
        <v>18010400</v>
      </c>
      <c r="C31" s="21" t="s">
        <v>63</v>
      </c>
      <c r="D31" s="15">
        <v>600000</v>
      </c>
      <c r="E31" s="15">
        <v>600000</v>
      </c>
      <c r="F31" s="15">
        <v>600000</v>
      </c>
      <c r="G31" s="15">
        <v>616823.67</v>
      </c>
      <c r="H31" s="15">
        <v>16823.67</v>
      </c>
      <c r="I31" s="15">
        <v>102.80394500000001</v>
      </c>
    </row>
    <row r="32" spans="1:9" ht="26.25" customHeight="1">
      <c r="A32" s="14">
        <v>18010500</v>
      </c>
      <c r="B32" s="14">
        <v>18010500</v>
      </c>
      <c r="C32" s="21" t="s">
        <v>64</v>
      </c>
      <c r="D32" s="15">
        <v>260000</v>
      </c>
      <c r="E32" s="15">
        <v>260000</v>
      </c>
      <c r="F32" s="15">
        <v>189500</v>
      </c>
      <c r="G32" s="15">
        <v>302131.03</v>
      </c>
      <c r="H32" s="15">
        <v>112631.03</v>
      </c>
      <c r="I32" s="15">
        <v>159.43589973614777</v>
      </c>
    </row>
    <row r="33" spans="1:9" ht="26.25" customHeight="1">
      <c r="A33" s="14">
        <v>18010600</v>
      </c>
      <c r="B33" s="14">
        <v>18010600</v>
      </c>
      <c r="C33" s="21" t="s">
        <v>65</v>
      </c>
      <c r="D33" s="15">
        <v>4377000</v>
      </c>
      <c r="E33" s="15">
        <v>4677000</v>
      </c>
      <c r="F33" s="15">
        <v>3216400</v>
      </c>
      <c r="G33" s="15">
        <v>3727484.48</v>
      </c>
      <c r="H33" s="15">
        <v>511084.48</v>
      </c>
      <c r="I33" s="15">
        <v>115.88995398582267</v>
      </c>
    </row>
    <row r="34" spans="1:9" ht="26.25" customHeight="1">
      <c r="A34" s="14">
        <v>18010700</v>
      </c>
      <c r="B34" s="14">
        <v>18010700</v>
      </c>
      <c r="C34" s="21" t="s">
        <v>66</v>
      </c>
      <c r="D34" s="15">
        <v>1200000</v>
      </c>
      <c r="E34" s="15">
        <v>1200000</v>
      </c>
      <c r="F34" s="15">
        <v>1200000</v>
      </c>
      <c r="G34" s="15">
        <v>1079650.57</v>
      </c>
      <c r="H34" s="15">
        <v>-120349.43</v>
      </c>
      <c r="I34" s="15">
        <v>89.97088083333334</v>
      </c>
    </row>
    <row r="35" spans="1:9" ht="26.25" customHeight="1">
      <c r="A35" s="14">
        <v>18010900</v>
      </c>
      <c r="B35" s="14">
        <v>18010900</v>
      </c>
      <c r="C35" s="21" t="s">
        <v>67</v>
      </c>
      <c r="D35" s="15">
        <v>938900</v>
      </c>
      <c r="E35" s="15">
        <v>1628900</v>
      </c>
      <c r="F35" s="15">
        <v>1022525</v>
      </c>
      <c r="G35" s="15">
        <v>1215129.87</v>
      </c>
      <c r="H35" s="15">
        <v>192604.87</v>
      </c>
      <c r="I35" s="15">
        <v>118.83620155986408</v>
      </c>
    </row>
    <row r="36" spans="1:9" ht="26.25" customHeight="1">
      <c r="A36" s="14">
        <v>18011000</v>
      </c>
      <c r="B36" s="14">
        <v>18011000</v>
      </c>
      <c r="C36" s="21" t="s">
        <v>197</v>
      </c>
      <c r="D36" s="15">
        <v>0</v>
      </c>
      <c r="E36" s="15">
        <v>18750</v>
      </c>
      <c r="F36" s="15">
        <v>18750</v>
      </c>
      <c r="G36" s="15">
        <v>18750</v>
      </c>
      <c r="H36" s="15">
        <v>0</v>
      </c>
      <c r="I36" s="15">
        <v>100</v>
      </c>
    </row>
    <row r="37" spans="1:9" ht="26.25" customHeight="1">
      <c r="A37" s="14">
        <v>18050000</v>
      </c>
      <c r="B37" s="14">
        <v>18050000</v>
      </c>
      <c r="C37" s="21" t="s">
        <v>68</v>
      </c>
      <c r="D37" s="15">
        <v>11060000</v>
      </c>
      <c r="E37" s="15">
        <v>12967000</v>
      </c>
      <c r="F37" s="15">
        <v>9216600</v>
      </c>
      <c r="G37" s="15">
        <v>7541915.65</v>
      </c>
      <c r="H37" s="15">
        <v>-1674684.35</v>
      </c>
      <c r="I37" s="15">
        <v>81.82969478983574</v>
      </c>
    </row>
    <row r="38" spans="1:9" ht="26.25" customHeight="1">
      <c r="A38" s="14">
        <v>18050300</v>
      </c>
      <c r="B38" s="14">
        <v>18050300</v>
      </c>
      <c r="C38" s="21" t="s">
        <v>69</v>
      </c>
      <c r="D38" s="15">
        <v>620000</v>
      </c>
      <c r="E38" s="15">
        <v>620000</v>
      </c>
      <c r="F38" s="15">
        <v>421200</v>
      </c>
      <c r="G38" s="15">
        <v>260249.34</v>
      </c>
      <c r="H38" s="15">
        <v>-160950.66</v>
      </c>
      <c r="I38" s="15">
        <v>61.78759259259259</v>
      </c>
    </row>
    <row r="39" spans="1:9" ht="26.25" customHeight="1">
      <c r="A39" s="14">
        <v>18050400</v>
      </c>
      <c r="B39" s="14">
        <v>18050400</v>
      </c>
      <c r="C39" s="21" t="s">
        <v>70</v>
      </c>
      <c r="D39" s="15">
        <v>4800000</v>
      </c>
      <c r="E39" s="15">
        <v>4800000</v>
      </c>
      <c r="F39" s="15">
        <v>3540400</v>
      </c>
      <c r="G39" s="15">
        <v>3115943.19</v>
      </c>
      <c r="H39" s="15">
        <v>-424456.81</v>
      </c>
      <c r="I39" s="15">
        <v>88.01104931646142</v>
      </c>
    </row>
    <row r="40" spans="1:9" ht="36.75" customHeight="1">
      <c r="A40" s="14">
        <v>18050500</v>
      </c>
      <c r="B40" s="14">
        <v>18050500</v>
      </c>
      <c r="C40" s="21" t="s">
        <v>71</v>
      </c>
      <c r="D40" s="15">
        <v>5640000</v>
      </c>
      <c r="E40" s="15">
        <v>7547000</v>
      </c>
      <c r="F40" s="15">
        <v>5255000</v>
      </c>
      <c r="G40" s="15">
        <v>4165723.12</v>
      </c>
      <c r="H40" s="15">
        <v>-1089276.88</v>
      </c>
      <c r="I40" s="15">
        <v>79.2716102759277</v>
      </c>
    </row>
    <row r="41" spans="1:9" ht="18.75" customHeight="1">
      <c r="A41" s="14">
        <v>20000000</v>
      </c>
      <c r="B41" s="14">
        <v>20000000</v>
      </c>
      <c r="C41" s="21" t="s">
        <v>72</v>
      </c>
      <c r="D41" s="15">
        <v>817900</v>
      </c>
      <c r="E41" s="15">
        <v>952800</v>
      </c>
      <c r="F41" s="15">
        <v>557710</v>
      </c>
      <c r="G41" s="15">
        <v>1469673.48</v>
      </c>
      <c r="H41" s="15">
        <v>911963.48</v>
      </c>
      <c r="I41" s="15">
        <v>263.5192985601836</v>
      </c>
    </row>
    <row r="42" spans="1:9" ht="26.25" customHeight="1">
      <c r="A42" s="14">
        <v>21000000</v>
      </c>
      <c r="B42" s="14">
        <v>21000000</v>
      </c>
      <c r="C42" s="21" t="s">
        <v>73</v>
      </c>
      <c r="D42" s="15">
        <v>11900</v>
      </c>
      <c r="E42" s="15">
        <v>99900</v>
      </c>
      <c r="F42" s="15">
        <v>9020</v>
      </c>
      <c r="G42" s="15">
        <v>168164.43</v>
      </c>
      <c r="H42" s="15">
        <v>159144.43</v>
      </c>
      <c r="I42" s="15">
        <v>1864.35066518847</v>
      </c>
    </row>
    <row r="43" spans="1:9" ht="36.75" customHeight="1">
      <c r="A43" s="14">
        <v>21010000</v>
      </c>
      <c r="B43" s="14">
        <v>21010000</v>
      </c>
      <c r="C43" s="21" t="s">
        <v>198</v>
      </c>
      <c r="D43" s="15">
        <v>4900</v>
      </c>
      <c r="E43" s="15">
        <v>4900</v>
      </c>
      <c r="F43" s="15">
        <v>4900</v>
      </c>
      <c r="G43" s="15">
        <v>14062</v>
      </c>
      <c r="H43" s="15">
        <v>9162</v>
      </c>
      <c r="I43" s="15">
        <v>286.9795918367347</v>
      </c>
    </row>
    <row r="44" spans="1:9" ht="36.75" customHeight="1">
      <c r="A44" s="14">
        <v>21010300</v>
      </c>
      <c r="B44" s="14">
        <v>21010300</v>
      </c>
      <c r="C44" s="21" t="s">
        <v>74</v>
      </c>
      <c r="D44" s="15">
        <v>4900</v>
      </c>
      <c r="E44" s="15">
        <v>4900</v>
      </c>
      <c r="F44" s="15">
        <v>4900</v>
      </c>
      <c r="G44" s="15">
        <v>14062</v>
      </c>
      <c r="H44" s="15">
        <v>9162</v>
      </c>
      <c r="I44" s="15">
        <v>286.9795918367347</v>
      </c>
    </row>
    <row r="45" spans="1:9" ht="19.5" customHeight="1">
      <c r="A45" s="14">
        <v>21080000</v>
      </c>
      <c r="B45" s="14">
        <v>21080000</v>
      </c>
      <c r="C45" s="21" t="s">
        <v>75</v>
      </c>
      <c r="D45" s="15">
        <v>7000</v>
      </c>
      <c r="E45" s="15">
        <v>95000</v>
      </c>
      <c r="F45" s="15">
        <v>4120</v>
      </c>
      <c r="G45" s="15">
        <v>154102.43</v>
      </c>
      <c r="H45" s="15">
        <v>149982.43</v>
      </c>
      <c r="I45" s="15">
        <v>3740.350242718446</v>
      </c>
    </row>
    <row r="46" spans="1:9" ht="20.25" customHeight="1">
      <c r="A46" s="14">
        <v>21080500</v>
      </c>
      <c r="B46" s="14">
        <v>21080500</v>
      </c>
      <c r="C46" s="21" t="s">
        <v>199</v>
      </c>
      <c r="D46" s="15">
        <v>0</v>
      </c>
      <c r="E46" s="15">
        <v>49700</v>
      </c>
      <c r="F46" s="15">
        <v>0</v>
      </c>
      <c r="G46" s="15">
        <v>49743.1</v>
      </c>
      <c r="H46" s="15">
        <v>49743.1</v>
      </c>
      <c r="I46" s="15">
        <v>0</v>
      </c>
    </row>
    <row r="47" spans="1:9" ht="36.75" customHeight="1">
      <c r="A47" s="14">
        <v>21080900</v>
      </c>
      <c r="B47" s="14">
        <v>21080900</v>
      </c>
      <c r="C47" s="21" t="s">
        <v>200</v>
      </c>
      <c r="D47" s="15">
        <v>0</v>
      </c>
      <c r="E47" s="15">
        <v>0</v>
      </c>
      <c r="F47" s="15">
        <v>0</v>
      </c>
      <c r="G47" s="15">
        <v>2.92</v>
      </c>
      <c r="H47" s="15">
        <v>2.92</v>
      </c>
      <c r="I47" s="15">
        <v>0</v>
      </c>
    </row>
    <row r="48" spans="1:9" ht="29.25" customHeight="1">
      <c r="A48" s="14">
        <v>21081100</v>
      </c>
      <c r="B48" s="14">
        <v>21081100</v>
      </c>
      <c r="C48" s="21" t="s">
        <v>76</v>
      </c>
      <c r="D48" s="15">
        <v>7000</v>
      </c>
      <c r="E48" s="15">
        <v>7000</v>
      </c>
      <c r="F48" s="15">
        <v>4120</v>
      </c>
      <c r="G48" s="15">
        <v>8682.32</v>
      </c>
      <c r="H48" s="15">
        <v>4562.32</v>
      </c>
      <c r="I48" s="15">
        <v>210.73592233009708</v>
      </c>
    </row>
    <row r="49" spans="1:9" ht="36.75" customHeight="1">
      <c r="A49" s="14">
        <v>21081500</v>
      </c>
      <c r="B49" s="14">
        <v>21081500</v>
      </c>
      <c r="C49" s="21" t="s">
        <v>77</v>
      </c>
      <c r="D49" s="15">
        <v>0</v>
      </c>
      <c r="E49" s="15">
        <v>38300</v>
      </c>
      <c r="F49" s="15">
        <v>0</v>
      </c>
      <c r="G49" s="15">
        <v>95674.09</v>
      </c>
      <c r="H49" s="15">
        <v>95674.09</v>
      </c>
      <c r="I49" s="15">
        <v>0</v>
      </c>
    </row>
    <row r="50" spans="1:9" ht="36.75" customHeight="1">
      <c r="A50" s="14">
        <v>22000000</v>
      </c>
      <c r="B50" s="14">
        <v>22000000</v>
      </c>
      <c r="C50" s="21" t="s">
        <v>78</v>
      </c>
      <c r="D50" s="15">
        <v>794000</v>
      </c>
      <c r="E50" s="15">
        <v>794000</v>
      </c>
      <c r="F50" s="15">
        <v>536690</v>
      </c>
      <c r="G50" s="15">
        <v>1241730.48</v>
      </c>
      <c r="H50" s="15">
        <v>705040.48</v>
      </c>
      <c r="I50" s="15">
        <v>231.3682908196538</v>
      </c>
    </row>
    <row r="51" spans="1:9" ht="27" customHeight="1">
      <c r="A51" s="14">
        <v>22010000</v>
      </c>
      <c r="B51" s="14">
        <v>22010000</v>
      </c>
      <c r="C51" s="21" t="s">
        <v>79</v>
      </c>
      <c r="D51" s="15">
        <v>680000</v>
      </c>
      <c r="E51" s="15">
        <v>680000</v>
      </c>
      <c r="F51" s="15">
        <v>451700</v>
      </c>
      <c r="G51" s="15">
        <v>1154854.81</v>
      </c>
      <c r="H51" s="15">
        <v>703154.81</v>
      </c>
      <c r="I51" s="15">
        <v>255.66854328093868</v>
      </c>
    </row>
    <row r="52" spans="1:9" ht="36.75" customHeight="1">
      <c r="A52" s="14">
        <v>22010300</v>
      </c>
      <c r="B52" s="14">
        <v>22010300</v>
      </c>
      <c r="C52" s="21" t="s">
        <v>80</v>
      </c>
      <c r="D52" s="15">
        <v>18000</v>
      </c>
      <c r="E52" s="15">
        <v>18000</v>
      </c>
      <c r="F52" s="15">
        <v>14000</v>
      </c>
      <c r="G52" s="15">
        <v>297290.9</v>
      </c>
      <c r="H52" s="15">
        <v>283290.9</v>
      </c>
      <c r="I52" s="15">
        <v>2123.506428571429</v>
      </c>
    </row>
    <row r="53" spans="1:9" ht="36.75" customHeight="1">
      <c r="A53" s="14">
        <v>22012500</v>
      </c>
      <c r="B53" s="14">
        <v>22012500</v>
      </c>
      <c r="C53" s="21" t="s">
        <v>81</v>
      </c>
      <c r="D53" s="15">
        <v>500000</v>
      </c>
      <c r="E53" s="15">
        <v>500000</v>
      </c>
      <c r="F53" s="15">
        <v>330100</v>
      </c>
      <c r="G53" s="15">
        <v>566608.91</v>
      </c>
      <c r="H53" s="15">
        <v>236508.91</v>
      </c>
      <c r="I53" s="15">
        <v>171.64765525598304</v>
      </c>
    </row>
    <row r="54" spans="1:9" ht="36.75" customHeight="1">
      <c r="A54" s="14">
        <v>22012600</v>
      </c>
      <c r="B54" s="14">
        <v>22012600</v>
      </c>
      <c r="C54" s="21" t="s">
        <v>82</v>
      </c>
      <c r="D54" s="15">
        <v>162000</v>
      </c>
      <c r="E54" s="15">
        <v>162000</v>
      </c>
      <c r="F54" s="15">
        <v>107600</v>
      </c>
      <c r="G54" s="15">
        <v>290955</v>
      </c>
      <c r="H54" s="15">
        <v>183355</v>
      </c>
      <c r="I54" s="15">
        <v>270.4042750929368</v>
      </c>
    </row>
    <row r="55" spans="1:9" ht="36.75" customHeight="1">
      <c r="A55" s="14">
        <v>22080000</v>
      </c>
      <c r="B55" s="14">
        <v>22080000</v>
      </c>
      <c r="C55" s="21" t="s">
        <v>83</v>
      </c>
      <c r="D55" s="15">
        <v>105000</v>
      </c>
      <c r="E55" s="15">
        <v>105000</v>
      </c>
      <c r="F55" s="15">
        <v>78750</v>
      </c>
      <c r="G55" s="15">
        <v>78970.05</v>
      </c>
      <c r="H55" s="15">
        <v>220.0500000000029</v>
      </c>
      <c r="I55" s="15">
        <v>100.27942857142858</v>
      </c>
    </row>
    <row r="56" spans="1:9" ht="36.75" customHeight="1">
      <c r="A56" s="14">
        <v>22080400</v>
      </c>
      <c r="B56" s="14">
        <v>22080400</v>
      </c>
      <c r="C56" s="21" t="s">
        <v>84</v>
      </c>
      <c r="D56" s="15">
        <v>105000</v>
      </c>
      <c r="E56" s="15">
        <v>105000</v>
      </c>
      <c r="F56" s="15">
        <v>78750</v>
      </c>
      <c r="G56" s="15">
        <v>78970.05</v>
      </c>
      <c r="H56" s="15">
        <v>220.0500000000029</v>
      </c>
      <c r="I56" s="15">
        <v>100.27942857142858</v>
      </c>
    </row>
    <row r="57" spans="1:9" ht="20.25" customHeight="1">
      <c r="A57" s="14">
        <v>22090000</v>
      </c>
      <c r="B57" s="14">
        <v>22090000</v>
      </c>
      <c r="C57" s="21" t="s">
        <v>85</v>
      </c>
      <c r="D57" s="15">
        <v>9000</v>
      </c>
      <c r="E57" s="15">
        <v>9000</v>
      </c>
      <c r="F57" s="15">
        <v>6240</v>
      </c>
      <c r="G57" s="15">
        <v>7905.62</v>
      </c>
      <c r="H57" s="15">
        <v>1665.62</v>
      </c>
      <c r="I57" s="15">
        <v>126.69262820512822</v>
      </c>
    </row>
    <row r="58" spans="1:9" ht="36.75" customHeight="1">
      <c r="A58" s="14">
        <v>22090100</v>
      </c>
      <c r="B58" s="14">
        <v>22090100</v>
      </c>
      <c r="C58" s="21" t="s">
        <v>86</v>
      </c>
      <c r="D58" s="15">
        <v>1200</v>
      </c>
      <c r="E58" s="15">
        <v>1200</v>
      </c>
      <c r="F58" s="15">
        <v>900</v>
      </c>
      <c r="G58" s="15">
        <v>1260.83</v>
      </c>
      <c r="H58" s="15">
        <v>360.83</v>
      </c>
      <c r="I58" s="15">
        <v>140.0922222222222</v>
      </c>
    </row>
    <row r="59" spans="1:9" ht="36.75" customHeight="1">
      <c r="A59" s="14">
        <v>22090400</v>
      </c>
      <c r="B59" s="14">
        <v>22090400</v>
      </c>
      <c r="C59" s="21" t="s">
        <v>87</v>
      </c>
      <c r="D59" s="15">
        <v>7800</v>
      </c>
      <c r="E59" s="15">
        <v>7800</v>
      </c>
      <c r="F59" s="15">
        <v>5340</v>
      </c>
      <c r="G59" s="15">
        <v>6644.79</v>
      </c>
      <c r="H59" s="15">
        <v>1304.79</v>
      </c>
      <c r="I59" s="15">
        <v>124.43426966292135</v>
      </c>
    </row>
    <row r="60" spans="1:9" ht="18" customHeight="1">
      <c r="A60" s="14">
        <v>24000000</v>
      </c>
      <c r="B60" s="14">
        <v>24000000</v>
      </c>
      <c r="C60" s="21" t="s">
        <v>88</v>
      </c>
      <c r="D60" s="15">
        <v>12000</v>
      </c>
      <c r="E60" s="15">
        <v>58900</v>
      </c>
      <c r="F60" s="15">
        <v>12000</v>
      </c>
      <c r="G60" s="15">
        <v>59778.57</v>
      </c>
      <c r="H60" s="15">
        <v>47778.57</v>
      </c>
      <c r="I60" s="15">
        <v>498.15475</v>
      </c>
    </row>
    <row r="61" spans="1:9" ht="18.75" customHeight="1">
      <c r="A61" s="14">
        <v>24060000</v>
      </c>
      <c r="B61" s="14">
        <v>24060000</v>
      </c>
      <c r="C61" s="21" t="s">
        <v>75</v>
      </c>
      <c r="D61" s="15">
        <v>12000</v>
      </c>
      <c r="E61" s="15">
        <v>58900</v>
      </c>
      <c r="F61" s="15">
        <v>12000</v>
      </c>
      <c r="G61" s="15">
        <v>59778.57</v>
      </c>
      <c r="H61" s="15">
        <v>47778.57</v>
      </c>
      <c r="I61" s="15">
        <v>498.15475</v>
      </c>
    </row>
    <row r="62" spans="1:9" ht="18.75" customHeight="1">
      <c r="A62" s="14">
        <v>24060300</v>
      </c>
      <c r="B62" s="14">
        <v>24060300</v>
      </c>
      <c r="C62" s="21" t="s">
        <v>75</v>
      </c>
      <c r="D62" s="15">
        <v>12000</v>
      </c>
      <c r="E62" s="15">
        <v>37000</v>
      </c>
      <c r="F62" s="15">
        <v>12000</v>
      </c>
      <c r="G62" s="15">
        <v>37833.62</v>
      </c>
      <c r="H62" s="15">
        <v>25833.62</v>
      </c>
      <c r="I62" s="15">
        <v>315.2801666666667</v>
      </c>
    </row>
    <row r="63" spans="1:9" ht="36.75" customHeight="1">
      <c r="A63" s="14">
        <v>24062200</v>
      </c>
      <c r="B63" s="14">
        <v>24062200</v>
      </c>
      <c r="C63" s="21" t="s">
        <v>226</v>
      </c>
      <c r="D63" s="15">
        <v>0</v>
      </c>
      <c r="E63" s="15">
        <v>21900</v>
      </c>
      <c r="F63" s="15">
        <v>0</v>
      </c>
      <c r="G63" s="15">
        <v>21944.95</v>
      </c>
      <c r="H63" s="15">
        <v>21944.95</v>
      </c>
      <c r="I63" s="15">
        <v>0</v>
      </c>
    </row>
    <row r="64" spans="1:9" ht="22.5" customHeight="1">
      <c r="A64" s="14">
        <v>30000000</v>
      </c>
      <c r="B64" s="14">
        <v>30000000</v>
      </c>
      <c r="C64" s="21" t="s">
        <v>89</v>
      </c>
      <c r="D64" s="15">
        <v>800</v>
      </c>
      <c r="E64" s="15">
        <v>800</v>
      </c>
      <c r="F64" s="15">
        <v>600</v>
      </c>
      <c r="G64" s="15">
        <v>200</v>
      </c>
      <c r="H64" s="15">
        <v>-400</v>
      </c>
      <c r="I64" s="15">
        <v>33.33333333333333</v>
      </c>
    </row>
    <row r="65" spans="1:9" ht="25.5" customHeight="1">
      <c r="A65" s="14">
        <v>31000000</v>
      </c>
      <c r="B65" s="14">
        <v>31000000</v>
      </c>
      <c r="C65" s="21" t="s">
        <v>90</v>
      </c>
      <c r="D65" s="15">
        <v>800</v>
      </c>
      <c r="E65" s="15">
        <v>800</v>
      </c>
      <c r="F65" s="15">
        <v>600</v>
      </c>
      <c r="G65" s="15">
        <v>200</v>
      </c>
      <c r="H65" s="15">
        <v>-400</v>
      </c>
      <c r="I65" s="15">
        <v>33.33333333333333</v>
      </c>
    </row>
    <row r="66" spans="1:9" ht="36.75" customHeight="1">
      <c r="A66" s="14">
        <v>31010000</v>
      </c>
      <c r="B66" s="14">
        <v>31010000</v>
      </c>
      <c r="C66" s="21" t="s">
        <v>91</v>
      </c>
      <c r="D66" s="15">
        <v>800</v>
      </c>
      <c r="E66" s="15">
        <v>800</v>
      </c>
      <c r="F66" s="15">
        <v>600</v>
      </c>
      <c r="G66" s="15">
        <v>200</v>
      </c>
      <c r="H66" s="15">
        <v>-400</v>
      </c>
      <c r="I66" s="15">
        <v>33.33333333333333</v>
      </c>
    </row>
    <row r="67" spans="1:9" ht="36.75" customHeight="1">
      <c r="A67" s="14">
        <v>31010200</v>
      </c>
      <c r="B67" s="14">
        <v>31010200</v>
      </c>
      <c r="C67" s="21" t="s">
        <v>92</v>
      </c>
      <c r="D67" s="15">
        <v>800</v>
      </c>
      <c r="E67" s="15">
        <v>800</v>
      </c>
      <c r="F67" s="15">
        <v>600</v>
      </c>
      <c r="G67" s="15">
        <v>200</v>
      </c>
      <c r="H67" s="15">
        <v>-400</v>
      </c>
      <c r="I67" s="15">
        <v>33.33333333333333</v>
      </c>
    </row>
    <row r="68" spans="1:9" ht="18.75" customHeight="1">
      <c r="A68" s="14">
        <v>40000000</v>
      </c>
      <c r="B68" s="14">
        <v>40000000</v>
      </c>
      <c r="C68" s="21" t="s">
        <v>93</v>
      </c>
      <c r="D68" s="15">
        <v>85470498</v>
      </c>
      <c r="E68" s="15">
        <v>98439653</v>
      </c>
      <c r="F68" s="15">
        <v>73126877</v>
      </c>
      <c r="G68" s="15">
        <v>73126877</v>
      </c>
      <c r="H68" s="15">
        <v>0</v>
      </c>
      <c r="I68" s="15">
        <v>100</v>
      </c>
    </row>
    <row r="69" spans="1:9" ht="18.75" customHeight="1">
      <c r="A69" s="14">
        <v>41000000</v>
      </c>
      <c r="B69" s="14">
        <v>41000000</v>
      </c>
      <c r="C69" s="21" t="s">
        <v>94</v>
      </c>
      <c r="D69" s="15">
        <v>85470498</v>
      </c>
      <c r="E69" s="15">
        <v>98439653</v>
      </c>
      <c r="F69" s="15">
        <v>73126877</v>
      </c>
      <c r="G69" s="15">
        <v>73126877</v>
      </c>
      <c r="H69" s="15">
        <v>0</v>
      </c>
      <c r="I69" s="15">
        <v>100</v>
      </c>
    </row>
    <row r="70" spans="1:9" ht="27" customHeight="1">
      <c r="A70" s="14">
        <v>41020000</v>
      </c>
      <c r="B70" s="14">
        <v>41020000</v>
      </c>
      <c r="C70" s="21" t="s">
        <v>201</v>
      </c>
      <c r="D70" s="15">
        <v>12707000</v>
      </c>
      <c r="E70" s="15">
        <v>12707000</v>
      </c>
      <c r="F70" s="15">
        <v>9530100</v>
      </c>
      <c r="G70" s="15">
        <v>9530100</v>
      </c>
      <c r="H70" s="15">
        <v>0</v>
      </c>
      <c r="I70" s="15">
        <v>100</v>
      </c>
    </row>
    <row r="71" spans="1:9" ht="22.5" customHeight="1">
      <c r="A71" s="14">
        <v>41020100</v>
      </c>
      <c r="B71" s="14">
        <v>41020100</v>
      </c>
      <c r="C71" s="21" t="s">
        <v>95</v>
      </c>
      <c r="D71" s="15">
        <v>12707000</v>
      </c>
      <c r="E71" s="15">
        <v>12707000</v>
      </c>
      <c r="F71" s="15">
        <v>9530100</v>
      </c>
      <c r="G71" s="15">
        <v>9530100</v>
      </c>
      <c r="H71" s="15">
        <v>0</v>
      </c>
      <c r="I71" s="15">
        <v>100</v>
      </c>
    </row>
    <row r="72" spans="1:9" ht="36.75" customHeight="1">
      <c r="A72" s="14">
        <v>41030000</v>
      </c>
      <c r="B72" s="14">
        <v>41030000</v>
      </c>
      <c r="C72" s="21" t="s">
        <v>202</v>
      </c>
      <c r="D72" s="15">
        <v>60481100</v>
      </c>
      <c r="E72" s="15">
        <v>72081800</v>
      </c>
      <c r="F72" s="15">
        <v>54334100</v>
      </c>
      <c r="G72" s="15">
        <v>54334100</v>
      </c>
      <c r="H72" s="15">
        <v>0</v>
      </c>
      <c r="I72" s="15">
        <v>100</v>
      </c>
    </row>
    <row r="73" spans="1:9" ht="36.75" customHeight="1">
      <c r="A73" s="14">
        <v>41033200</v>
      </c>
      <c r="B73" s="14">
        <v>41033200</v>
      </c>
      <c r="C73" s="21" t="s">
        <v>227</v>
      </c>
      <c r="D73" s="15">
        <v>0</v>
      </c>
      <c r="E73" s="15">
        <v>10100700</v>
      </c>
      <c r="F73" s="15">
        <v>6701000</v>
      </c>
      <c r="G73" s="15">
        <v>6701000</v>
      </c>
      <c r="H73" s="15">
        <v>0</v>
      </c>
      <c r="I73" s="15">
        <v>100</v>
      </c>
    </row>
    <row r="74" spans="1:9" ht="36.75" customHeight="1">
      <c r="A74" s="14">
        <v>41033900</v>
      </c>
      <c r="B74" s="14">
        <v>41033900</v>
      </c>
      <c r="C74" s="21" t="s">
        <v>96</v>
      </c>
      <c r="D74" s="15">
        <v>40409100</v>
      </c>
      <c r="E74" s="15">
        <v>40409100</v>
      </c>
      <c r="F74" s="15">
        <v>30913000</v>
      </c>
      <c r="G74" s="15">
        <v>30913000</v>
      </c>
      <c r="H74" s="15">
        <v>0</v>
      </c>
      <c r="I74" s="15">
        <v>100</v>
      </c>
    </row>
    <row r="75" spans="1:9" ht="36.75" customHeight="1">
      <c r="A75" s="14">
        <v>41034200</v>
      </c>
      <c r="B75" s="14">
        <v>41034200</v>
      </c>
      <c r="C75" s="21" t="s">
        <v>23</v>
      </c>
      <c r="D75" s="15">
        <v>20072000</v>
      </c>
      <c r="E75" s="15">
        <v>20072000</v>
      </c>
      <c r="F75" s="15">
        <v>15961100</v>
      </c>
      <c r="G75" s="15">
        <v>15961100</v>
      </c>
      <c r="H75" s="15">
        <v>0</v>
      </c>
      <c r="I75" s="15">
        <v>100</v>
      </c>
    </row>
    <row r="76" spans="1:9" ht="36.75" customHeight="1">
      <c r="A76" s="14">
        <v>41034500</v>
      </c>
      <c r="B76" s="14">
        <v>41034500</v>
      </c>
      <c r="C76" s="21" t="s">
        <v>234</v>
      </c>
      <c r="D76" s="15">
        <v>0</v>
      </c>
      <c r="E76" s="15">
        <v>1500000</v>
      </c>
      <c r="F76" s="15">
        <v>759000</v>
      </c>
      <c r="G76" s="15">
        <v>759000</v>
      </c>
      <c r="H76" s="15">
        <v>0</v>
      </c>
      <c r="I76" s="15">
        <v>100</v>
      </c>
    </row>
    <row r="77" spans="1:9" ht="36.75" customHeight="1">
      <c r="A77" s="14">
        <v>41040000</v>
      </c>
      <c r="B77" s="14">
        <v>41040000</v>
      </c>
      <c r="C77" s="21" t="s">
        <v>203</v>
      </c>
      <c r="D77" s="15">
        <v>11095376</v>
      </c>
      <c r="E77" s="15">
        <v>11095376</v>
      </c>
      <c r="F77" s="15">
        <v>7060864</v>
      </c>
      <c r="G77" s="15">
        <v>7060864</v>
      </c>
      <c r="H77" s="15">
        <v>0</v>
      </c>
      <c r="I77" s="15">
        <v>100</v>
      </c>
    </row>
    <row r="78" spans="1:9" ht="36.75" customHeight="1">
      <c r="A78" s="14">
        <v>41040200</v>
      </c>
      <c r="B78" s="14">
        <v>41040200</v>
      </c>
      <c r="C78" s="21" t="s">
        <v>204</v>
      </c>
      <c r="D78" s="15">
        <v>11095376</v>
      </c>
      <c r="E78" s="15">
        <v>11095376</v>
      </c>
      <c r="F78" s="15">
        <v>7060864</v>
      </c>
      <c r="G78" s="15">
        <v>7060864</v>
      </c>
      <c r="H78" s="15">
        <v>0</v>
      </c>
      <c r="I78" s="15">
        <v>100</v>
      </c>
    </row>
    <row r="79" spans="1:9" ht="36.75" customHeight="1">
      <c r="A79" s="14">
        <v>41050000</v>
      </c>
      <c r="B79" s="14">
        <v>41050000</v>
      </c>
      <c r="C79" s="21" t="s">
        <v>205</v>
      </c>
      <c r="D79" s="15">
        <v>1187022</v>
      </c>
      <c r="E79" s="15">
        <v>2555477</v>
      </c>
      <c r="F79" s="15">
        <v>2201813</v>
      </c>
      <c r="G79" s="15">
        <v>2201813</v>
      </c>
      <c r="H79" s="15">
        <v>0</v>
      </c>
      <c r="I79" s="15">
        <v>100</v>
      </c>
    </row>
    <row r="80" spans="1:9" ht="36.75" customHeight="1">
      <c r="A80" s="14">
        <v>41051200</v>
      </c>
      <c r="B80" s="14">
        <v>41051200</v>
      </c>
      <c r="C80" s="21" t="s">
        <v>228</v>
      </c>
      <c r="D80" s="15">
        <v>0</v>
      </c>
      <c r="E80" s="15">
        <v>193100</v>
      </c>
      <c r="F80" s="15">
        <v>176320</v>
      </c>
      <c r="G80" s="15">
        <v>176320</v>
      </c>
      <c r="H80" s="15">
        <v>0</v>
      </c>
      <c r="I80" s="15">
        <v>100</v>
      </c>
    </row>
    <row r="81" spans="1:9" ht="36.75" customHeight="1">
      <c r="A81" s="14">
        <v>41051400</v>
      </c>
      <c r="B81" s="14">
        <v>41051400</v>
      </c>
      <c r="C81" s="21" t="s">
        <v>229</v>
      </c>
      <c r="D81" s="15">
        <v>0</v>
      </c>
      <c r="E81" s="15">
        <v>803855</v>
      </c>
      <c r="F81" s="15">
        <v>703933</v>
      </c>
      <c r="G81" s="15">
        <v>703933</v>
      </c>
      <c r="H81" s="15">
        <v>0</v>
      </c>
      <c r="I81" s="15">
        <v>100</v>
      </c>
    </row>
    <row r="82" spans="1:9" ht="36.75" customHeight="1">
      <c r="A82" s="14">
        <v>41051500</v>
      </c>
      <c r="B82" s="14">
        <v>41051500</v>
      </c>
      <c r="C82" s="21" t="s">
        <v>143</v>
      </c>
      <c r="D82" s="15">
        <v>367800</v>
      </c>
      <c r="E82" s="15">
        <v>367800</v>
      </c>
      <c r="F82" s="15">
        <v>367800</v>
      </c>
      <c r="G82" s="15">
        <v>367800</v>
      </c>
      <c r="H82" s="15">
        <v>0</v>
      </c>
      <c r="I82" s="15">
        <v>100</v>
      </c>
    </row>
    <row r="83" spans="1:9" ht="36.75" customHeight="1">
      <c r="A83" s="14">
        <v>41052000</v>
      </c>
      <c r="B83" s="14">
        <v>41052000</v>
      </c>
      <c r="C83" s="21" t="s">
        <v>206</v>
      </c>
      <c r="D83" s="15">
        <v>312600</v>
      </c>
      <c r="E83" s="15">
        <v>669500</v>
      </c>
      <c r="F83" s="15">
        <v>491049</v>
      </c>
      <c r="G83" s="15">
        <v>491049</v>
      </c>
      <c r="H83" s="15">
        <v>0</v>
      </c>
      <c r="I83" s="15">
        <v>100</v>
      </c>
    </row>
    <row r="84" spans="1:9" ht="19.5" customHeight="1">
      <c r="A84" s="14">
        <v>41053900</v>
      </c>
      <c r="B84" s="14">
        <v>41053900</v>
      </c>
      <c r="C84" s="21" t="s">
        <v>145</v>
      </c>
      <c r="D84" s="15">
        <v>506622</v>
      </c>
      <c r="E84" s="15">
        <v>521222</v>
      </c>
      <c r="F84" s="15">
        <v>462711</v>
      </c>
      <c r="G84" s="15">
        <v>462711</v>
      </c>
      <c r="H84" s="15">
        <v>0</v>
      </c>
      <c r="I84" s="15">
        <v>100</v>
      </c>
    </row>
    <row r="85" spans="1:9" ht="18" customHeight="1">
      <c r="A85" s="24" t="s">
        <v>97</v>
      </c>
      <c r="B85" s="25"/>
      <c r="C85" s="25"/>
      <c r="D85" s="16">
        <v>54069668</v>
      </c>
      <c r="E85" s="16">
        <v>59355574</v>
      </c>
      <c r="F85" s="16">
        <v>42529202</v>
      </c>
      <c r="G85" s="16">
        <v>44390098.71</v>
      </c>
      <c r="H85" s="16">
        <v>1860896.71</v>
      </c>
      <c r="I85" s="16">
        <v>104.3755740114757</v>
      </c>
    </row>
    <row r="86" spans="1:9" ht="19.5" customHeight="1">
      <c r="A86" s="24" t="s">
        <v>98</v>
      </c>
      <c r="B86" s="25"/>
      <c r="C86" s="25"/>
      <c r="D86" s="16">
        <v>139540166</v>
      </c>
      <c r="E86" s="16">
        <v>157795227</v>
      </c>
      <c r="F86" s="16">
        <v>115656079</v>
      </c>
      <c r="G86" s="16">
        <v>117516975.71000001</v>
      </c>
      <c r="H86" s="16">
        <v>1860896.7100000083</v>
      </c>
      <c r="I86" s="16">
        <v>101.60899169856864</v>
      </c>
    </row>
  </sheetData>
  <sheetProtection/>
  <mergeCells count="9">
    <mergeCell ref="B1:I1"/>
    <mergeCell ref="B2:I2"/>
    <mergeCell ref="B3:I3"/>
    <mergeCell ref="A85:C85"/>
    <mergeCell ref="A86:C86"/>
    <mergeCell ref="A5:A6"/>
    <mergeCell ref="C5:C6"/>
    <mergeCell ref="D5:I5"/>
    <mergeCell ref="B5:B6"/>
  </mergeCells>
  <printOptions/>
  <pageMargins left="0.32" right="0.21" top="0.24" bottom="0.25" header="0.21" footer="0.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SheetLayoutView="100" zoomScalePageLayoutView="0" workbookViewId="0" topLeftCell="A28">
      <selection activeCell="B2" sqref="B2:K2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125" style="0" customWidth="1"/>
    <col min="4" max="4" width="13.75390625" style="0" customWidth="1"/>
    <col min="5" max="5" width="17.125" style="0" customWidth="1"/>
    <col min="6" max="6" width="16.125" style="0" customWidth="1"/>
    <col min="7" max="15" width="15.75390625" style="0" hidden="1" customWidth="1"/>
  </cols>
  <sheetData>
    <row r="1" spans="2:8" ht="15.75">
      <c r="B1" s="28" t="s">
        <v>32</v>
      </c>
      <c r="C1" s="28"/>
      <c r="D1" s="28"/>
      <c r="E1" s="28"/>
      <c r="F1" s="28"/>
      <c r="G1" s="28"/>
      <c r="H1" s="28"/>
    </row>
    <row r="2" spans="2:11" ht="14.25">
      <c r="B2" s="29" t="s">
        <v>233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5.7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4.25">
      <c r="A4" s="10" t="s">
        <v>196</v>
      </c>
      <c r="B4" s="11"/>
      <c r="C4" s="12"/>
      <c r="F4" s="2" t="s">
        <v>1</v>
      </c>
      <c r="K4" s="2" t="s">
        <v>1</v>
      </c>
    </row>
    <row r="5" spans="1:15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8</v>
      </c>
      <c r="G5" s="3" t="s">
        <v>7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</row>
    <row r="6" spans="1:15" ht="12.75">
      <c r="A6" s="4" t="s">
        <v>17</v>
      </c>
      <c r="B6" s="5" t="s">
        <v>18</v>
      </c>
      <c r="C6" s="6">
        <v>48217218.001990005</v>
      </c>
      <c r="D6" s="6">
        <v>38634848.70199</v>
      </c>
      <c r="E6" s="6">
        <v>30864025.05</v>
      </c>
      <c r="F6" s="6">
        <v>30029773.229999997</v>
      </c>
      <c r="G6" s="6">
        <v>0</v>
      </c>
      <c r="H6" s="6">
        <v>2294323.48</v>
      </c>
      <c r="I6" s="6">
        <v>0</v>
      </c>
      <c r="J6" s="6">
        <f aca="true" t="shared" si="0" ref="J6:J44">E6-F6</f>
        <v>834251.820000004</v>
      </c>
      <c r="K6" s="6">
        <f aca="true" t="shared" si="1" ref="K6:K44">D6-F6</f>
        <v>8605075.471990004</v>
      </c>
      <c r="L6" s="6">
        <f aca="true" t="shared" si="2" ref="L6:L44">IF(E6=0,0,(F6/E6)*100)</f>
        <v>97.29700899785914</v>
      </c>
      <c r="M6" s="6" t="e">
        <f>D6-#REF!</f>
        <v>#REF!</v>
      </c>
      <c r="N6" s="6" t="e">
        <f>E6-#REF!</f>
        <v>#REF!</v>
      </c>
      <c r="O6" s="6" t="e">
        <f>IF(E6=0,0,(#REF!/E6)*100)</f>
        <v>#REF!</v>
      </c>
    </row>
    <row r="7" spans="1:15" ht="51">
      <c r="A7" s="7" t="s">
        <v>118</v>
      </c>
      <c r="B7" s="8" t="s">
        <v>19</v>
      </c>
      <c r="C7" s="9">
        <v>12587848</v>
      </c>
      <c r="D7" s="9">
        <v>12849304</v>
      </c>
      <c r="E7" s="9">
        <v>8790743.21</v>
      </c>
      <c r="F7" s="9">
        <v>8691198.770000003</v>
      </c>
      <c r="G7" s="9">
        <v>0</v>
      </c>
      <c r="H7" s="9">
        <v>1462583.91</v>
      </c>
      <c r="I7" s="9">
        <v>0</v>
      </c>
      <c r="J7" s="9">
        <f t="shared" si="0"/>
        <v>99544.43999999762</v>
      </c>
      <c r="K7" s="9">
        <f t="shared" si="1"/>
        <v>4158105.2299999967</v>
      </c>
      <c r="L7" s="9">
        <f t="shared" si="2"/>
        <v>98.86762202441814</v>
      </c>
      <c r="M7" s="9" t="e">
        <f>D7-#REF!</f>
        <v>#REF!</v>
      </c>
      <c r="N7" s="9" t="e">
        <f>E7-#REF!</f>
        <v>#REF!</v>
      </c>
      <c r="O7" s="9" t="e">
        <f>IF(E7=0,0,(#REF!/E7)*100)</f>
        <v>#REF!</v>
      </c>
    </row>
    <row r="8" spans="1:15" ht="12.75">
      <c r="A8" s="7" t="s">
        <v>119</v>
      </c>
      <c r="B8" s="8" t="s">
        <v>120</v>
      </c>
      <c r="C8" s="9">
        <v>453125</v>
      </c>
      <c r="D8" s="9">
        <v>538954</v>
      </c>
      <c r="E8" s="9">
        <v>398063</v>
      </c>
      <c r="F8" s="9">
        <v>374982.23</v>
      </c>
      <c r="G8" s="9">
        <v>0</v>
      </c>
      <c r="H8" s="9">
        <v>46329.38</v>
      </c>
      <c r="I8" s="9">
        <v>0</v>
      </c>
      <c r="J8" s="9">
        <f t="shared" si="0"/>
        <v>23080.77000000002</v>
      </c>
      <c r="K8" s="9">
        <f t="shared" si="1"/>
        <v>163971.77000000002</v>
      </c>
      <c r="L8" s="9">
        <f t="shared" si="2"/>
        <v>94.201729374496</v>
      </c>
      <c r="M8" s="9" t="e">
        <f>D8-#REF!</f>
        <v>#REF!</v>
      </c>
      <c r="N8" s="9" t="e">
        <f>E8-#REF!</f>
        <v>#REF!</v>
      </c>
      <c r="O8" s="9" t="e">
        <f>IF(E8=0,0,(#REF!/E8)*100)</f>
        <v>#REF!</v>
      </c>
    </row>
    <row r="9" spans="1:15" ht="12.75">
      <c r="A9" s="7" t="s">
        <v>210</v>
      </c>
      <c r="B9" s="8" t="s">
        <v>211</v>
      </c>
      <c r="C9" s="9">
        <v>0</v>
      </c>
      <c r="D9" s="9">
        <v>764948.09</v>
      </c>
      <c r="E9" s="9">
        <v>764948.09</v>
      </c>
      <c r="F9" s="9">
        <v>764948.09</v>
      </c>
      <c r="G9" s="9">
        <v>0</v>
      </c>
      <c r="H9" s="9">
        <v>112189.48</v>
      </c>
      <c r="I9" s="9">
        <v>0</v>
      </c>
      <c r="J9" s="9">
        <f t="shared" si="0"/>
        <v>0</v>
      </c>
      <c r="K9" s="9">
        <f t="shared" si="1"/>
        <v>0</v>
      </c>
      <c r="L9" s="9">
        <f t="shared" si="2"/>
        <v>100</v>
      </c>
      <c r="M9" s="9" t="e">
        <f>D9-#REF!</f>
        <v>#REF!</v>
      </c>
      <c r="N9" s="9" t="e">
        <f>E9-#REF!</f>
        <v>#REF!</v>
      </c>
      <c r="O9" s="9" t="e">
        <f>IF(E9=0,0,(#REF!/E9)*100)</f>
        <v>#REF!</v>
      </c>
    </row>
    <row r="10" spans="1:15" ht="38.25">
      <c r="A10" s="7" t="s">
        <v>121</v>
      </c>
      <c r="B10" s="8" t="s">
        <v>122</v>
      </c>
      <c r="C10" s="9">
        <v>4518770</v>
      </c>
      <c r="D10" s="9">
        <v>5440369.699999999</v>
      </c>
      <c r="E10" s="9">
        <v>5223197.26</v>
      </c>
      <c r="F10" s="9">
        <v>5166052.46</v>
      </c>
      <c r="G10" s="9">
        <v>0</v>
      </c>
      <c r="H10" s="9">
        <v>51577.53</v>
      </c>
      <c r="I10" s="9">
        <v>0</v>
      </c>
      <c r="J10" s="9">
        <f t="shared" si="0"/>
        <v>57144.799999999814</v>
      </c>
      <c r="K10" s="9">
        <f t="shared" si="1"/>
        <v>274317.2399999993</v>
      </c>
      <c r="L10" s="9">
        <f t="shared" si="2"/>
        <v>98.90594214318455</v>
      </c>
      <c r="M10" s="9" t="e">
        <f>D10-#REF!</f>
        <v>#REF!</v>
      </c>
      <c r="N10" s="9" t="e">
        <f>E10-#REF!</f>
        <v>#REF!</v>
      </c>
      <c r="O10" s="9" t="e">
        <f>IF(E10=0,0,(#REF!/E10)*100)</f>
        <v>#REF!</v>
      </c>
    </row>
    <row r="11" spans="1:15" ht="25.5">
      <c r="A11" s="7" t="s">
        <v>123</v>
      </c>
      <c r="B11" s="8" t="s">
        <v>124</v>
      </c>
      <c r="C11" s="9">
        <v>312600</v>
      </c>
      <c r="D11" s="9">
        <v>669500</v>
      </c>
      <c r="E11" s="9">
        <v>491049</v>
      </c>
      <c r="F11" s="9">
        <v>409267.97</v>
      </c>
      <c r="G11" s="9">
        <v>0</v>
      </c>
      <c r="H11" s="9">
        <v>0</v>
      </c>
      <c r="I11" s="9">
        <v>0</v>
      </c>
      <c r="J11" s="9">
        <f t="shared" si="0"/>
        <v>81781.03000000003</v>
      </c>
      <c r="K11" s="9">
        <f t="shared" si="1"/>
        <v>260232.03000000003</v>
      </c>
      <c r="L11" s="9">
        <f t="shared" si="2"/>
        <v>83.34564778667709</v>
      </c>
      <c r="M11" s="9" t="e">
        <f>D11-#REF!</f>
        <v>#REF!</v>
      </c>
      <c r="N11" s="9" t="e">
        <f>E11-#REF!</f>
        <v>#REF!</v>
      </c>
      <c r="O11" s="9" t="e">
        <f>IF(E11=0,0,(#REF!/E11)*100)</f>
        <v>#REF!</v>
      </c>
    </row>
    <row r="12" spans="1:15" ht="38.25">
      <c r="A12" s="7" t="s">
        <v>125</v>
      </c>
      <c r="B12" s="8" t="s">
        <v>126</v>
      </c>
      <c r="C12" s="9">
        <v>0</v>
      </c>
      <c r="D12" s="9">
        <v>142500</v>
      </c>
      <c r="E12" s="9">
        <v>137900</v>
      </c>
      <c r="F12" s="9">
        <v>137629.88</v>
      </c>
      <c r="G12" s="9">
        <v>0</v>
      </c>
      <c r="H12" s="9">
        <v>236164.87</v>
      </c>
      <c r="I12" s="9">
        <v>0</v>
      </c>
      <c r="J12" s="9">
        <f t="shared" si="0"/>
        <v>270.11999999999534</v>
      </c>
      <c r="K12" s="9">
        <f t="shared" si="1"/>
        <v>4870.119999999995</v>
      </c>
      <c r="L12" s="9">
        <f t="shared" si="2"/>
        <v>99.80411892675852</v>
      </c>
      <c r="M12" s="9" t="e">
        <f>D12-#REF!</f>
        <v>#REF!</v>
      </c>
      <c r="N12" s="9" t="e">
        <f>E12-#REF!</f>
        <v>#REF!</v>
      </c>
      <c r="O12" s="9" t="e">
        <f>IF(E12=0,0,(#REF!/E12)*100)</f>
        <v>#REF!</v>
      </c>
    </row>
    <row r="13" spans="1:15" ht="51">
      <c r="A13" s="7" t="s">
        <v>20</v>
      </c>
      <c r="B13" s="8" t="s">
        <v>21</v>
      </c>
      <c r="C13" s="9">
        <v>7290696</v>
      </c>
      <c r="D13" s="9">
        <v>8113841</v>
      </c>
      <c r="E13" s="9">
        <v>5428835.21</v>
      </c>
      <c r="F13" s="9">
        <v>5416141.930000001</v>
      </c>
      <c r="G13" s="9">
        <v>0</v>
      </c>
      <c r="H13" s="9">
        <v>0</v>
      </c>
      <c r="I13" s="9">
        <v>0</v>
      </c>
      <c r="J13" s="9">
        <f t="shared" si="0"/>
        <v>12693.27999999933</v>
      </c>
      <c r="K13" s="9">
        <f t="shared" si="1"/>
        <v>2697699.0699999994</v>
      </c>
      <c r="L13" s="9">
        <f t="shared" si="2"/>
        <v>99.76618778229594</v>
      </c>
      <c r="M13" s="9" t="e">
        <f>D13-#REF!</f>
        <v>#REF!</v>
      </c>
      <c r="N13" s="9" t="e">
        <f>E13-#REF!</f>
        <v>#REF!</v>
      </c>
      <c r="O13" s="9" t="e">
        <f>IF(E13=0,0,(#REF!/E13)*100)</f>
        <v>#REF!</v>
      </c>
    </row>
    <row r="14" spans="1:15" ht="38.25">
      <c r="A14" s="7" t="s">
        <v>127</v>
      </c>
      <c r="B14" s="8" t="s">
        <v>128</v>
      </c>
      <c r="C14" s="9">
        <v>39000</v>
      </c>
      <c r="D14" s="9">
        <v>64000</v>
      </c>
      <c r="E14" s="9">
        <v>45000</v>
      </c>
      <c r="F14" s="9">
        <v>36896.1</v>
      </c>
      <c r="G14" s="9">
        <v>0</v>
      </c>
      <c r="H14" s="9">
        <v>21300</v>
      </c>
      <c r="I14" s="9">
        <v>0</v>
      </c>
      <c r="J14" s="9">
        <f t="shared" si="0"/>
        <v>8103.9000000000015</v>
      </c>
      <c r="K14" s="9">
        <f t="shared" si="1"/>
        <v>27103.9</v>
      </c>
      <c r="L14" s="9">
        <f t="shared" si="2"/>
        <v>81.99133333333333</v>
      </c>
      <c r="M14" s="9" t="e">
        <f>D14-#REF!</f>
        <v>#REF!</v>
      </c>
      <c r="N14" s="9" t="e">
        <f>E14-#REF!</f>
        <v>#REF!</v>
      </c>
      <c r="O14" s="9" t="e">
        <f>IF(E14=0,0,(#REF!/E14)*100)</f>
        <v>#REF!</v>
      </c>
    </row>
    <row r="15" spans="1:15" ht="12.75">
      <c r="A15" s="7" t="s">
        <v>212</v>
      </c>
      <c r="B15" s="8" t="s">
        <v>213</v>
      </c>
      <c r="C15" s="9">
        <v>0</v>
      </c>
      <c r="D15" s="9">
        <v>142002</v>
      </c>
      <c r="E15" s="9">
        <v>70413.97</v>
      </c>
      <c r="F15" s="9">
        <v>70413.96</v>
      </c>
      <c r="G15" s="9">
        <v>0</v>
      </c>
      <c r="H15" s="9">
        <v>0</v>
      </c>
      <c r="I15" s="9">
        <v>0</v>
      </c>
      <c r="J15" s="9">
        <f t="shared" si="0"/>
        <v>0.00999999999476131</v>
      </c>
      <c r="K15" s="9">
        <f t="shared" si="1"/>
        <v>71588.04</v>
      </c>
      <c r="L15" s="9">
        <f t="shared" si="2"/>
        <v>99.9999857982727</v>
      </c>
      <c r="M15" s="9" t="e">
        <f>D15-#REF!</f>
        <v>#REF!</v>
      </c>
      <c r="N15" s="9" t="e">
        <f>E15-#REF!</f>
        <v>#REF!</v>
      </c>
      <c r="O15" s="9" t="e">
        <f>IF(E15=0,0,(#REF!/E15)*100)</f>
        <v>#REF!</v>
      </c>
    </row>
    <row r="16" spans="1:15" ht="25.5">
      <c r="A16" s="7" t="s">
        <v>129</v>
      </c>
      <c r="B16" s="8" t="s">
        <v>130</v>
      </c>
      <c r="C16" s="9">
        <v>60000</v>
      </c>
      <c r="D16" s="9">
        <v>460000</v>
      </c>
      <c r="E16" s="9">
        <v>460000</v>
      </c>
      <c r="F16" s="9">
        <v>460000</v>
      </c>
      <c r="G16" s="9">
        <v>0</v>
      </c>
      <c r="H16" s="9">
        <v>354597.3</v>
      </c>
      <c r="I16" s="9">
        <v>0</v>
      </c>
      <c r="J16" s="9">
        <f t="shared" si="0"/>
        <v>0</v>
      </c>
      <c r="K16" s="9">
        <f t="shared" si="1"/>
        <v>0</v>
      </c>
      <c r="L16" s="9">
        <f t="shared" si="2"/>
        <v>100</v>
      </c>
      <c r="M16" s="9" t="e">
        <f>D16-#REF!</f>
        <v>#REF!</v>
      </c>
      <c r="N16" s="9" t="e">
        <f>E16-#REF!</f>
        <v>#REF!</v>
      </c>
      <c r="O16" s="9" t="e">
        <f>IF(E16=0,0,(#REF!/E16)*100)</f>
        <v>#REF!</v>
      </c>
    </row>
    <row r="17" spans="1:15" ht="25.5">
      <c r="A17" s="7" t="s">
        <v>131</v>
      </c>
      <c r="B17" s="8" t="s">
        <v>132</v>
      </c>
      <c r="C17" s="9">
        <v>100000</v>
      </c>
      <c r="D17" s="9">
        <v>1083283</v>
      </c>
      <c r="E17" s="9">
        <v>1079411</v>
      </c>
      <c r="F17" s="9">
        <v>1010838.39</v>
      </c>
      <c r="G17" s="9">
        <v>0</v>
      </c>
      <c r="H17" s="9">
        <v>8000</v>
      </c>
      <c r="I17" s="9">
        <v>0</v>
      </c>
      <c r="J17" s="9">
        <f t="shared" si="0"/>
        <v>68572.60999999999</v>
      </c>
      <c r="K17" s="9">
        <f t="shared" si="1"/>
        <v>72444.60999999999</v>
      </c>
      <c r="L17" s="9">
        <f t="shared" si="2"/>
        <v>93.64721964108203</v>
      </c>
      <c r="M17" s="9" t="e">
        <f>D17-#REF!</f>
        <v>#REF!</v>
      </c>
      <c r="N17" s="9" t="e">
        <f>E17-#REF!</f>
        <v>#REF!</v>
      </c>
      <c r="O17" s="9" t="e">
        <f>IF(E17=0,0,(#REF!/E17)*100)</f>
        <v>#REF!</v>
      </c>
    </row>
    <row r="18" spans="1:15" ht="12.75">
      <c r="A18" s="7" t="s">
        <v>133</v>
      </c>
      <c r="B18" s="8" t="s">
        <v>134</v>
      </c>
      <c r="C18" s="9">
        <v>2477103</v>
      </c>
      <c r="D18" s="9">
        <v>4723481.91</v>
      </c>
      <c r="E18" s="9">
        <v>4715670.91</v>
      </c>
      <c r="F18" s="9">
        <v>4519845.27</v>
      </c>
      <c r="G18" s="9">
        <v>0</v>
      </c>
      <c r="H18" s="9">
        <v>0</v>
      </c>
      <c r="I18" s="9">
        <v>0</v>
      </c>
      <c r="J18" s="9">
        <f t="shared" si="0"/>
        <v>195825.6400000006</v>
      </c>
      <c r="K18" s="9">
        <f t="shared" si="1"/>
        <v>203636.6400000006</v>
      </c>
      <c r="L18" s="9">
        <f t="shared" si="2"/>
        <v>95.84734296057991</v>
      </c>
      <c r="M18" s="9" t="e">
        <f>D18-#REF!</f>
        <v>#REF!</v>
      </c>
      <c r="N18" s="9" t="e">
        <f>E18-#REF!</f>
        <v>#REF!</v>
      </c>
      <c r="O18" s="9" t="e">
        <f>IF(E18=0,0,(#REF!/E18)*100)</f>
        <v>#REF!</v>
      </c>
    </row>
    <row r="19" spans="1:15" ht="12.75">
      <c r="A19" s="7" t="s">
        <v>135</v>
      </c>
      <c r="B19" s="8" t="s">
        <v>136</v>
      </c>
      <c r="C19" s="9">
        <v>0</v>
      </c>
      <c r="D19" s="9">
        <v>62600</v>
      </c>
      <c r="E19" s="9">
        <v>44000</v>
      </c>
      <c r="F19" s="9">
        <v>44000</v>
      </c>
      <c r="G19" s="9">
        <v>0</v>
      </c>
      <c r="H19" s="9">
        <v>1581.01</v>
      </c>
      <c r="I19" s="9">
        <v>0</v>
      </c>
      <c r="J19" s="9">
        <f t="shared" si="0"/>
        <v>0</v>
      </c>
      <c r="K19" s="9">
        <f t="shared" si="1"/>
        <v>18600</v>
      </c>
      <c r="L19" s="9">
        <f t="shared" si="2"/>
        <v>100</v>
      </c>
      <c r="M19" s="9" t="e">
        <f>D19-#REF!</f>
        <v>#REF!</v>
      </c>
      <c r="N19" s="9" t="e">
        <f>E19-#REF!</f>
        <v>#REF!</v>
      </c>
      <c r="O19" s="9" t="e">
        <f>IF(E19=0,0,(#REF!/E19)*100)</f>
        <v>#REF!</v>
      </c>
    </row>
    <row r="20" spans="1:15" ht="38.25">
      <c r="A20" s="7" t="s">
        <v>137</v>
      </c>
      <c r="B20" s="8" t="s">
        <v>138</v>
      </c>
      <c r="C20" s="9">
        <v>2886400.00199</v>
      </c>
      <c r="D20" s="9">
        <v>2830580.00199</v>
      </c>
      <c r="E20" s="9">
        <v>2631354.4</v>
      </c>
      <c r="F20" s="9">
        <v>2360142.4</v>
      </c>
      <c r="G20" s="9">
        <v>0</v>
      </c>
      <c r="H20" s="9">
        <v>0</v>
      </c>
      <c r="I20" s="9">
        <v>0</v>
      </c>
      <c r="J20" s="9">
        <f t="shared" si="0"/>
        <v>271212</v>
      </c>
      <c r="K20" s="9">
        <f t="shared" si="1"/>
        <v>470437.6019899999</v>
      </c>
      <c r="L20" s="9">
        <f t="shared" si="2"/>
        <v>89.6930645298102</v>
      </c>
      <c r="M20" s="9" t="e">
        <f>D20-#REF!</f>
        <v>#REF!</v>
      </c>
      <c r="N20" s="9" t="e">
        <f>E20-#REF!</f>
        <v>#REF!</v>
      </c>
      <c r="O20" s="9" t="e">
        <f>IF(E20=0,0,(#REF!/E20)*100)</f>
        <v>#REF!</v>
      </c>
    </row>
    <row r="21" spans="1:15" ht="25.5">
      <c r="A21" s="7" t="s">
        <v>214</v>
      </c>
      <c r="B21" s="8" t="s">
        <v>215</v>
      </c>
      <c r="C21" s="9">
        <v>0</v>
      </c>
      <c r="D21" s="9">
        <v>21985</v>
      </c>
      <c r="E21" s="9">
        <v>21985</v>
      </c>
      <c r="F21" s="9">
        <v>21318</v>
      </c>
      <c r="G21" s="9">
        <v>0</v>
      </c>
      <c r="H21" s="9">
        <v>0</v>
      </c>
      <c r="I21" s="9">
        <v>0</v>
      </c>
      <c r="J21" s="9">
        <f t="shared" si="0"/>
        <v>667</v>
      </c>
      <c r="K21" s="9">
        <f t="shared" si="1"/>
        <v>667</v>
      </c>
      <c r="L21" s="9">
        <f t="shared" si="2"/>
        <v>96.96611325904026</v>
      </c>
      <c r="M21" s="9" t="e">
        <f>D21-#REF!</f>
        <v>#REF!</v>
      </c>
      <c r="N21" s="9" t="e">
        <f>E21-#REF!</f>
        <v>#REF!</v>
      </c>
      <c r="O21" s="9" t="e">
        <f>IF(E21=0,0,(#REF!/E21)*100)</f>
        <v>#REF!</v>
      </c>
    </row>
    <row r="22" spans="1:15" ht="12.75">
      <c r="A22" s="7" t="s">
        <v>139</v>
      </c>
      <c r="B22" s="8" t="s">
        <v>140</v>
      </c>
      <c r="C22" s="9">
        <v>712500</v>
      </c>
      <c r="D22" s="9">
        <v>727500</v>
      </c>
      <c r="E22" s="9">
        <v>561454</v>
      </c>
      <c r="F22" s="9">
        <v>546097.78</v>
      </c>
      <c r="G22" s="9">
        <v>0</v>
      </c>
      <c r="H22" s="9">
        <v>0</v>
      </c>
      <c r="I22" s="9">
        <v>0</v>
      </c>
      <c r="J22" s="9">
        <f t="shared" si="0"/>
        <v>15356.219999999972</v>
      </c>
      <c r="K22" s="9">
        <f t="shared" si="1"/>
        <v>181402.21999999997</v>
      </c>
      <c r="L22" s="9">
        <f t="shared" si="2"/>
        <v>97.26491929882056</v>
      </c>
      <c r="M22" s="9" t="e">
        <f>D22-#REF!</f>
        <v>#REF!</v>
      </c>
      <c r="N22" s="9" t="e">
        <f>E22-#REF!</f>
        <v>#REF!</v>
      </c>
      <c r="O22" s="9" t="e">
        <f>IF(E22=0,0,(#REF!/E22)*100)</f>
        <v>#REF!</v>
      </c>
    </row>
    <row r="23" spans="1:15" ht="12.75">
      <c r="A23" s="7" t="s">
        <v>141</v>
      </c>
      <c r="B23" s="8" t="s">
        <v>22</v>
      </c>
      <c r="C23" s="9">
        <v>100000</v>
      </c>
      <c r="D23" s="9">
        <v>0</v>
      </c>
      <c r="E23" s="9">
        <v>0</v>
      </c>
      <c r="F23" s="9">
        <v>0</v>
      </c>
      <c r="G23" s="6">
        <v>0</v>
      </c>
      <c r="H23" s="6">
        <v>1452525.25</v>
      </c>
      <c r="I23" s="6">
        <v>0</v>
      </c>
      <c r="J23" s="6">
        <f t="shared" si="0"/>
        <v>0</v>
      </c>
      <c r="K23" s="6">
        <f t="shared" si="1"/>
        <v>0</v>
      </c>
      <c r="L23" s="6">
        <f t="shared" si="2"/>
        <v>0</v>
      </c>
      <c r="M23" s="6" t="e">
        <f>D23-#REF!</f>
        <v>#REF!</v>
      </c>
      <c r="N23" s="6" t="e">
        <f>E23-#REF!</f>
        <v>#REF!</v>
      </c>
      <c r="O23" s="6">
        <f>IF(E23=0,0,(#REF!/E23)*100)</f>
        <v>0</v>
      </c>
    </row>
    <row r="24" spans="1:15" ht="38.25">
      <c r="A24" s="7" t="s">
        <v>142</v>
      </c>
      <c r="B24" s="8" t="s">
        <v>143</v>
      </c>
      <c r="C24" s="9">
        <v>16443400</v>
      </c>
      <c r="D24" s="9">
        <v>0</v>
      </c>
      <c r="E24" s="9">
        <v>0</v>
      </c>
      <c r="F24" s="9">
        <v>0</v>
      </c>
      <c r="G24" s="9">
        <v>0</v>
      </c>
      <c r="H24" s="9">
        <v>146450.5</v>
      </c>
      <c r="I24" s="9">
        <v>0</v>
      </c>
      <c r="J24" s="9">
        <f t="shared" si="0"/>
        <v>0</v>
      </c>
      <c r="K24" s="9">
        <f t="shared" si="1"/>
        <v>0</v>
      </c>
      <c r="L24" s="9">
        <f t="shared" si="2"/>
        <v>0</v>
      </c>
      <c r="M24" s="9" t="e">
        <f>D24-#REF!</f>
        <v>#REF!</v>
      </c>
      <c r="N24" s="9" t="e">
        <f>E24-#REF!</f>
        <v>#REF!</v>
      </c>
      <c r="O24" s="9">
        <f>IF(E24=0,0,(#REF!/E24)*100)</f>
        <v>0</v>
      </c>
    </row>
    <row r="25" spans="1:15" ht="12.75">
      <c r="A25" s="7" t="s">
        <v>144</v>
      </c>
      <c r="B25" s="8" t="s">
        <v>145</v>
      </c>
      <c r="C25" s="9">
        <v>235776</v>
      </c>
      <c r="D25" s="9">
        <v>0</v>
      </c>
      <c r="E25" s="9">
        <v>0</v>
      </c>
      <c r="F25" s="9">
        <v>0</v>
      </c>
      <c r="G25" s="9">
        <v>0</v>
      </c>
      <c r="H25" s="9">
        <v>993051.7</v>
      </c>
      <c r="I25" s="9">
        <v>0</v>
      </c>
      <c r="J25" s="9">
        <f t="shared" si="0"/>
        <v>0</v>
      </c>
      <c r="K25" s="9">
        <f t="shared" si="1"/>
        <v>0</v>
      </c>
      <c r="L25" s="9">
        <f t="shared" si="2"/>
        <v>0</v>
      </c>
      <c r="M25" s="9" t="e">
        <f>D25-#REF!</f>
        <v>#REF!</v>
      </c>
      <c r="N25" s="9" t="e">
        <f>E25-#REF!</f>
        <v>#REF!</v>
      </c>
      <c r="O25" s="9">
        <f>IF(E25=0,0,(#REF!/E25)*100)</f>
        <v>0</v>
      </c>
    </row>
    <row r="26" spans="1:15" ht="25.5">
      <c r="A26" s="4" t="s">
        <v>146</v>
      </c>
      <c r="B26" s="5" t="s">
        <v>25</v>
      </c>
      <c r="C26" s="6">
        <v>80320710</v>
      </c>
      <c r="D26" s="6">
        <v>86453089</v>
      </c>
      <c r="E26" s="6">
        <v>62138261.09999999</v>
      </c>
      <c r="F26" s="6">
        <v>59313945.43</v>
      </c>
      <c r="G26" s="9">
        <v>0</v>
      </c>
      <c r="H26" s="9">
        <v>51201.25</v>
      </c>
      <c r="I26" s="9">
        <v>0</v>
      </c>
      <c r="J26" s="9">
        <f t="shared" si="0"/>
        <v>2824315.669999987</v>
      </c>
      <c r="K26" s="9">
        <f t="shared" si="1"/>
        <v>27139143.57</v>
      </c>
      <c r="L26" s="9">
        <f t="shared" si="2"/>
        <v>95.45478804845412</v>
      </c>
      <c r="M26" s="9" t="e">
        <f>D26-#REF!</f>
        <v>#REF!</v>
      </c>
      <c r="N26" s="9" t="e">
        <f>E26-#REF!</f>
        <v>#REF!</v>
      </c>
      <c r="O26" s="9" t="e">
        <f>IF(E26=0,0,(#REF!/E26)*100)</f>
        <v>#REF!</v>
      </c>
    </row>
    <row r="27" spans="1:15" ht="12.75">
      <c r="A27" s="7" t="s">
        <v>147</v>
      </c>
      <c r="B27" s="8" t="s">
        <v>148</v>
      </c>
      <c r="C27" s="9">
        <v>14433700</v>
      </c>
      <c r="D27" s="9">
        <v>14753852</v>
      </c>
      <c r="E27" s="9">
        <v>10047058.2</v>
      </c>
      <c r="F27" s="9">
        <v>9970517.909999998</v>
      </c>
      <c r="G27" s="9">
        <v>0</v>
      </c>
      <c r="H27" s="9">
        <v>43747.12</v>
      </c>
      <c r="I27" s="9">
        <v>0</v>
      </c>
      <c r="J27" s="9">
        <f t="shared" si="0"/>
        <v>76540.29000000097</v>
      </c>
      <c r="K27" s="9">
        <f t="shared" si="1"/>
        <v>4783334.090000002</v>
      </c>
      <c r="L27" s="9">
        <f t="shared" si="2"/>
        <v>99.23818207801364</v>
      </c>
      <c r="M27" s="9" t="e">
        <f>D27-#REF!</f>
        <v>#REF!</v>
      </c>
      <c r="N27" s="9" t="e">
        <f>E27-#REF!</f>
        <v>#REF!</v>
      </c>
      <c r="O27" s="9" t="e">
        <f>IF(E27=0,0,(#REF!/E27)*100)</f>
        <v>#REF!</v>
      </c>
    </row>
    <row r="28" spans="1:15" ht="51">
      <c r="A28" s="7" t="s">
        <v>149</v>
      </c>
      <c r="B28" s="8" t="s">
        <v>150</v>
      </c>
      <c r="C28" s="9">
        <v>58410390</v>
      </c>
      <c r="D28" s="9">
        <v>63701517</v>
      </c>
      <c r="E28" s="9">
        <v>46110241.45999999</v>
      </c>
      <c r="F28" s="9">
        <v>43476091.83</v>
      </c>
      <c r="G28" s="9">
        <v>0</v>
      </c>
      <c r="H28" s="9">
        <v>74955.98</v>
      </c>
      <c r="I28" s="9">
        <v>0</v>
      </c>
      <c r="J28" s="9">
        <f t="shared" si="0"/>
        <v>2634149.629999995</v>
      </c>
      <c r="K28" s="9">
        <f t="shared" si="1"/>
        <v>20225425.17</v>
      </c>
      <c r="L28" s="9">
        <f t="shared" si="2"/>
        <v>94.2872786032034</v>
      </c>
      <c r="M28" s="9" t="e">
        <f>D28-#REF!</f>
        <v>#REF!</v>
      </c>
      <c r="N28" s="9" t="e">
        <f>E28-#REF!</f>
        <v>#REF!</v>
      </c>
      <c r="O28" s="9" t="e">
        <f>IF(E28=0,0,(#REF!/E28)*100)</f>
        <v>#REF!</v>
      </c>
    </row>
    <row r="29" spans="1:15" ht="25.5">
      <c r="A29" s="7" t="s">
        <v>151</v>
      </c>
      <c r="B29" s="8" t="s">
        <v>26</v>
      </c>
      <c r="C29" s="9">
        <v>1656400</v>
      </c>
      <c r="D29" s="9">
        <v>1662400</v>
      </c>
      <c r="E29" s="9">
        <v>1122250</v>
      </c>
      <c r="F29" s="9">
        <v>1117927.19</v>
      </c>
      <c r="G29" s="9">
        <v>0</v>
      </c>
      <c r="H29" s="9">
        <v>103907.79</v>
      </c>
      <c r="I29" s="9">
        <v>0</v>
      </c>
      <c r="J29" s="9">
        <f t="shared" si="0"/>
        <v>4322.810000000056</v>
      </c>
      <c r="K29" s="9">
        <f t="shared" si="1"/>
        <v>544472.81</v>
      </c>
      <c r="L29" s="9">
        <f t="shared" si="2"/>
        <v>99.6148086433504</v>
      </c>
      <c r="M29" s="9" t="e">
        <f>D29-#REF!</f>
        <v>#REF!</v>
      </c>
      <c r="N29" s="9" t="e">
        <f>E29-#REF!</f>
        <v>#REF!</v>
      </c>
      <c r="O29" s="9" t="e">
        <f>IF(E29=0,0,(#REF!/E29)*100)</f>
        <v>#REF!</v>
      </c>
    </row>
    <row r="30" spans="1:15" ht="25.5">
      <c r="A30" s="7" t="s">
        <v>152</v>
      </c>
      <c r="B30" s="8" t="s">
        <v>153</v>
      </c>
      <c r="C30" s="9">
        <v>1025870</v>
      </c>
      <c r="D30" s="9">
        <v>1025870</v>
      </c>
      <c r="E30" s="9">
        <v>686310</v>
      </c>
      <c r="F30" s="9">
        <v>666205.66</v>
      </c>
      <c r="G30" s="9">
        <v>0</v>
      </c>
      <c r="H30" s="9">
        <v>1480</v>
      </c>
      <c r="I30" s="9">
        <v>0</v>
      </c>
      <c r="J30" s="9">
        <f t="shared" si="0"/>
        <v>20104.339999999967</v>
      </c>
      <c r="K30" s="9">
        <f t="shared" si="1"/>
        <v>359664.33999999997</v>
      </c>
      <c r="L30" s="9">
        <f t="shared" si="2"/>
        <v>97.07066194576795</v>
      </c>
      <c r="M30" s="9" t="e">
        <f>D30-#REF!</f>
        <v>#REF!</v>
      </c>
      <c r="N30" s="9" t="e">
        <f>E30-#REF!</f>
        <v>#REF!</v>
      </c>
      <c r="O30" s="9" t="e">
        <f>IF(E30=0,0,(#REF!/E30)*100)</f>
        <v>#REF!</v>
      </c>
    </row>
    <row r="31" spans="1:15" ht="12.75">
      <c r="A31" s="7" t="s">
        <v>154</v>
      </c>
      <c r="B31" s="8" t="s">
        <v>155</v>
      </c>
      <c r="C31" s="9">
        <v>1869180</v>
      </c>
      <c r="D31" s="9">
        <v>1992280</v>
      </c>
      <c r="E31" s="9">
        <v>1468520</v>
      </c>
      <c r="F31" s="9">
        <v>1416683.66</v>
      </c>
      <c r="G31" s="9">
        <v>0</v>
      </c>
      <c r="H31" s="9">
        <v>37730.91</v>
      </c>
      <c r="I31" s="9">
        <v>0</v>
      </c>
      <c r="J31" s="9">
        <f t="shared" si="0"/>
        <v>51836.340000000084</v>
      </c>
      <c r="K31" s="9">
        <f t="shared" si="1"/>
        <v>575596.3400000001</v>
      </c>
      <c r="L31" s="9">
        <f t="shared" si="2"/>
        <v>96.47016451938005</v>
      </c>
      <c r="M31" s="9" t="e">
        <f>D31-#REF!</f>
        <v>#REF!</v>
      </c>
      <c r="N31" s="9" t="e">
        <f>E31-#REF!</f>
        <v>#REF!</v>
      </c>
      <c r="O31" s="9" t="e">
        <f>IF(E31=0,0,(#REF!/E31)*100)</f>
        <v>#REF!</v>
      </c>
    </row>
    <row r="32" spans="1:15" ht="12.75">
      <c r="A32" s="7" t="s">
        <v>156</v>
      </c>
      <c r="B32" s="8" t="s">
        <v>157</v>
      </c>
      <c r="C32" s="9">
        <v>1931810</v>
      </c>
      <c r="D32" s="9">
        <v>1950010</v>
      </c>
      <c r="E32" s="9">
        <v>1678261.44</v>
      </c>
      <c r="F32" s="9">
        <v>1660155.09</v>
      </c>
      <c r="G32" s="6">
        <v>0</v>
      </c>
      <c r="H32" s="6">
        <v>205235</v>
      </c>
      <c r="I32" s="6">
        <v>0</v>
      </c>
      <c r="J32" s="6">
        <f t="shared" si="0"/>
        <v>18106.34999999986</v>
      </c>
      <c r="K32" s="6">
        <f t="shared" si="1"/>
        <v>289854.9099999999</v>
      </c>
      <c r="L32" s="6">
        <f t="shared" si="2"/>
        <v>98.92112458950378</v>
      </c>
      <c r="M32" s="6" t="e">
        <f>D32-#REF!</f>
        <v>#REF!</v>
      </c>
      <c r="N32" s="6" t="e">
        <f>E32-#REF!</f>
        <v>#REF!</v>
      </c>
      <c r="O32" s="6" t="e">
        <f>IF(E32=0,0,(#REF!/E32)*100)</f>
        <v>#REF!</v>
      </c>
    </row>
    <row r="33" spans="1:15" ht="51">
      <c r="A33" s="7" t="s">
        <v>216</v>
      </c>
      <c r="B33" s="8" t="s">
        <v>217</v>
      </c>
      <c r="C33" s="9">
        <v>0</v>
      </c>
      <c r="D33" s="9">
        <v>257800</v>
      </c>
      <c r="E33" s="9">
        <v>257800</v>
      </c>
      <c r="F33" s="9">
        <v>257592.56</v>
      </c>
      <c r="G33" s="9">
        <v>0</v>
      </c>
      <c r="H33" s="9">
        <v>57822.08</v>
      </c>
      <c r="I33" s="9">
        <v>0</v>
      </c>
      <c r="J33" s="9">
        <f t="shared" si="0"/>
        <v>207.44000000000233</v>
      </c>
      <c r="K33" s="9">
        <f t="shared" si="1"/>
        <v>207.44000000000233</v>
      </c>
      <c r="L33" s="9">
        <f t="shared" si="2"/>
        <v>99.91953452288595</v>
      </c>
      <c r="M33" s="9" t="e">
        <f>D33-#REF!</f>
        <v>#REF!</v>
      </c>
      <c r="N33" s="9" t="e">
        <f>E33-#REF!</f>
        <v>#REF!</v>
      </c>
      <c r="O33" s="9" t="e">
        <f>IF(E33=0,0,(#REF!/E33)*100)</f>
        <v>#REF!</v>
      </c>
    </row>
    <row r="34" spans="1:15" ht="25.5">
      <c r="A34" s="7" t="s">
        <v>218</v>
      </c>
      <c r="B34" s="8" t="s">
        <v>219</v>
      </c>
      <c r="C34" s="9">
        <v>0</v>
      </c>
      <c r="D34" s="9">
        <v>10000</v>
      </c>
      <c r="E34" s="9">
        <v>10000</v>
      </c>
      <c r="F34" s="9">
        <v>10000</v>
      </c>
      <c r="G34" s="9">
        <v>0</v>
      </c>
      <c r="H34" s="9">
        <v>73762.52</v>
      </c>
      <c r="I34" s="9">
        <v>0</v>
      </c>
      <c r="J34" s="9">
        <f t="shared" si="0"/>
        <v>0</v>
      </c>
      <c r="K34" s="9">
        <f t="shared" si="1"/>
        <v>0</v>
      </c>
      <c r="L34" s="9">
        <f t="shared" si="2"/>
        <v>100</v>
      </c>
      <c r="M34" s="9" t="e">
        <f>D34-#REF!</f>
        <v>#REF!</v>
      </c>
      <c r="N34" s="9" t="e">
        <f>E34-#REF!</f>
        <v>#REF!</v>
      </c>
      <c r="O34" s="9" t="e">
        <f>IF(E34=0,0,(#REF!/E34)*100)</f>
        <v>#REF!</v>
      </c>
    </row>
    <row r="35" spans="1:15" ht="25.5">
      <c r="A35" s="7" t="s">
        <v>158</v>
      </c>
      <c r="B35" s="8" t="s">
        <v>159</v>
      </c>
      <c r="C35" s="9">
        <v>20000</v>
      </c>
      <c r="D35" s="9">
        <v>20000</v>
      </c>
      <c r="E35" s="9">
        <v>14000</v>
      </c>
      <c r="F35" s="9">
        <v>12520</v>
      </c>
      <c r="G35" s="9">
        <v>0</v>
      </c>
      <c r="H35" s="9">
        <v>16821.3</v>
      </c>
      <c r="I35" s="9">
        <v>0</v>
      </c>
      <c r="J35" s="9">
        <f t="shared" si="0"/>
        <v>1480</v>
      </c>
      <c r="K35" s="9">
        <f t="shared" si="1"/>
        <v>7480</v>
      </c>
      <c r="L35" s="9">
        <f t="shared" si="2"/>
        <v>89.42857142857143</v>
      </c>
      <c r="M35" s="9" t="e">
        <f>D35-#REF!</f>
        <v>#REF!</v>
      </c>
      <c r="N35" s="9" t="e">
        <f>E35-#REF!</f>
        <v>#REF!</v>
      </c>
      <c r="O35" s="9" t="e">
        <f>IF(E35=0,0,(#REF!/E35)*100)</f>
        <v>#REF!</v>
      </c>
    </row>
    <row r="36" spans="1:15" ht="25.5">
      <c r="A36" s="7" t="s">
        <v>160</v>
      </c>
      <c r="B36" s="8" t="s">
        <v>27</v>
      </c>
      <c r="C36" s="9">
        <v>973360</v>
      </c>
      <c r="D36" s="9">
        <v>1079360</v>
      </c>
      <c r="E36" s="9">
        <v>743820</v>
      </c>
      <c r="F36" s="9">
        <v>726251.53</v>
      </c>
      <c r="G36" s="9">
        <v>0</v>
      </c>
      <c r="H36" s="9">
        <v>35904.18</v>
      </c>
      <c r="I36" s="9">
        <v>0</v>
      </c>
      <c r="J36" s="9">
        <f t="shared" si="0"/>
        <v>17568.469999999972</v>
      </c>
      <c r="K36" s="9">
        <f t="shared" si="1"/>
        <v>353108.47</v>
      </c>
      <c r="L36" s="9">
        <f t="shared" si="2"/>
        <v>97.63807507192601</v>
      </c>
      <c r="M36" s="9" t="e">
        <f>D36-#REF!</f>
        <v>#REF!</v>
      </c>
      <c r="N36" s="9" t="e">
        <f>E36-#REF!</f>
        <v>#REF!</v>
      </c>
      <c r="O36" s="9" t="e">
        <f>IF(E36=0,0,(#REF!/E36)*100)</f>
        <v>#REF!</v>
      </c>
    </row>
    <row r="37" spans="1:15" ht="25.5">
      <c r="A37" s="4" t="s">
        <v>24</v>
      </c>
      <c r="B37" s="5" t="s">
        <v>28</v>
      </c>
      <c r="C37" s="6">
        <v>9442000</v>
      </c>
      <c r="D37" s="6">
        <v>9537300</v>
      </c>
      <c r="E37" s="6">
        <v>6929250</v>
      </c>
      <c r="F37" s="6">
        <v>6755214.210000003</v>
      </c>
      <c r="G37" s="9">
        <v>0</v>
      </c>
      <c r="H37" s="9">
        <v>20924.92</v>
      </c>
      <c r="I37" s="9">
        <v>0</v>
      </c>
      <c r="J37" s="9">
        <f t="shared" si="0"/>
        <v>174035.78999999724</v>
      </c>
      <c r="K37" s="9">
        <f t="shared" si="1"/>
        <v>2782085.7899999972</v>
      </c>
      <c r="L37" s="9">
        <f t="shared" si="2"/>
        <v>97.48838921961254</v>
      </c>
      <c r="M37" s="9" t="e">
        <f>D37-#REF!</f>
        <v>#REF!</v>
      </c>
      <c r="N37" s="9" t="e">
        <f>E37-#REF!</f>
        <v>#REF!</v>
      </c>
      <c r="O37" s="9" t="e">
        <f>IF(E37=0,0,(#REF!/E37)*100)</f>
        <v>#REF!</v>
      </c>
    </row>
    <row r="38" spans="1:15" ht="38.25">
      <c r="A38" s="7" t="s">
        <v>161</v>
      </c>
      <c r="B38" s="8" t="s">
        <v>162</v>
      </c>
      <c r="C38" s="9">
        <v>2693600</v>
      </c>
      <c r="D38" s="9">
        <v>2703600</v>
      </c>
      <c r="E38" s="9">
        <v>1847000</v>
      </c>
      <c r="F38" s="9">
        <v>1827497.93</v>
      </c>
      <c r="G38" s="6">
        <v>0</v>
      </c>
      <c r="H38" s="6">
        <v>23575.87</v>
      </c>
      <c r="I38" s="6">
        <v>0</v>
      </c>
      <c r="J38" s="6">
        <f t="shared" si="0"/>
        <v>19502.070000000065</v>
      </c>
      <c r="K38" s="6">
        <f t="shared" si="1"/>
        <v>876102.0700000001</v>
      </c>
      <c r="L38" s="6">
        <f t="shared" si="2"/>
        <v>98.94412181916621</v>
      </c>
      <c r="M38" s="6" t="e">
        <f>D38-#REF!</f>
        <v>#REF!</v>
      </c>
      <c r="N38" s="6" t="e">
        <f>E38-#REF!</f>
        <v>#REF!</v>
      </c>
      <c r="O38" s="6" t="e">
        <f>IF(E38=0,0,(#REF!/E38)*100)</f>
        <v>#REF!</v>
      </c>
    </row>
    <row r="39" spans="1:15" ht="12.75">
      <c r="A39" s="7" t="s">
        <v>163</v>
      </c>
      <c r="B39" s="8" t="s">
        <v>164</v>
      </c>
      <c r="C39" s="9">
        <v>2498250</v>
      </c>
      <c r="D39" s="9">
        <v>2502750</v>
      </c>
      <c r="E39" s="9">
        <v>1789130</v>
      </c>
      <c r="F39" s="9">
        <v>1756098.1</v>
      </c>
      <c r="G39" s="9">
        <v>0</v>
      </c>
      <c r="H39" s="9">
        <v>23575.87</v>
      </c>
      <c r="I39" s="9">
        <v>0</v>
      </c>
      <c r="J39" s="9">
        <f t="shared" si="0"/>
        <v>33031.89999999991</v>
      </c>
      <c r="K39" s="9">
        <f t="shared" si="1"/>
        <v>746651.8999999999</v>
      </c>
      <c r="L39" s="9">
        <f t="shared" si="2"/>
        <v>98.15374511634147</v>
      </c>
      <c r="M39" s="9" t="e">
        <f>D39-#REF!</f>
        <v>#REF!</v>
      </c>
      <c r="N39" s="9" t="e">
        <f>E39-#REF!</f>
        <v>#REF!</v>
      </c>
      <c r="O39" s="9" t="e">
        <f>IF(E39=0,0,(#REF!/E39)*100)</f>
        <v>#REF!</v>
      </c>
    </row>
    <row r="40" spans="1:15" ht="12.75">
      <c r="A40" s="7" t="s">
        <v>165</v>
      </c>
      <c r="B40" s="8" t="s">
        <v>166</v>
      </c>
      <c r="C40" s="9">
        <v>274700</v>
      </c>
      <c r="D40" s="9">
        <v>274700</v>
      </c>
      <c r="E40" s="9">
        <v>173351</v>
      </c>
      <c r="F40" s="9">
        <v>167845.3</v>
      </c>
      <c r="G40" s="9">
        <v>0</v>
      </c>
      <c r="H40" s="9">
        <v>0</v>
      </c>
      <c r="I40" s="9">
        <v>0</v>
      </c>
      <c r="J40" s="9">
        <f t="shared" si="0"/>
        <v>5505.700000000012</v>
      </c>
      <c r="K40" s="9">
        <f t="shared" si="1"/>
        <v>106854.70000000001</v>
      </c>
      <c r="L40" s="9">
        <f t="shared" si="2"/>
        <v>96.82395832732432</v>
      </c>
      <c r="M40" s="9" t="e">
        <f>D40-#REF!</f>
        <v>#REF!</v>
      </c>
      <c r="N40" s="9" t="e">
        <f>E40-#REF!</f>
        <v>#REF!</v>
      </c>
      <c r="O40" s="9" t="e">
        <f>IF(E40=0,0,(#REF!/E40)*100)</f>
        <v>#REF!</v>
      </c>
    </row>
    <row r="41" spans="1:15" ht="25.5">
      <c r="A41" s="7" t="s">
        <v>167</v>
      </c>
      <c r="B41" s="8" t="s">
        <v>168</v>
      </c>
      <c r="C41" s="9">
        <v>3405050</v>
      </c>
      <c r="D41" s="9">
        <v>3485850</v>
      </c>
      <c r="E41" s="9">
        <v>2692589</v>
      </c>
      <c r="F41" s="9">
        <v>2592511.18</v>
      </c>
      <c r="G41" s="9">
        <v>0</v>
      </c>
      <c r="H41" s="9">
        <v>0</v>
      </c>
      <c r="I41" s="9">
        <v>0</v>
      </c>
      <c r="J41" s="9">
        <f t="shared" si="0"/>
        <v>100077.81999999983</v>
      </c>
      <c r="K41" s="9">
        <f t="shared" si="1"/>
        <v>893338.8199999998</v>
      </c>
      <c r="L41" s="9">
        <f t="shared" si="2"/>
        <v>96.28321217980168</v>
      </c>
      <c r="M41" s="9" t="e">
        <f>D41-#REF!</f>
        <v>#REF!</v>
      </c>
      <c r="N41" s="9" t="e">
        <f>E41-#REF!</f>
        <v>#REF!</v>
      </c>
      <c r="O41" s="9" t="e">
        <f>IF(E41=0,0,(#REF!/E41)*100)</f>
        <v>#REF!</v>
      </c>
    </row>
    <row r="42" spans="1:15" ht="25.5">
      <c r="A42" s="7" t="s">
        <v>169</v>
      </c>
      <c r="B42" s="8" t="s">
        <v>170</v>
      </c>
      <c r="C42" s="9">
        <v>570400</v>
      </c>
      <c r="D42" s="9">
        <v>570400</v>
      </c>
      <c r="E42" s="9">
        <v>427180</v>
      </c>
      <c r="F42" s="9">
        <v>411261.7</v>
      </c>
      <c r="G42" s="9">
        <v>0</v>
      </c>
      <c r="H42" s="9">
        <v>0</v>
      </c>
      <c r="I42" s="9">
        <v>0</v>
      </c>
      <c r="J42" s="9">
        <f t="shared" si="0"/>
        <v>15918.299999999988</v>
      </c>
      <c r="K42" s="9">
        <f t="shared" si="1"/>
        <v>159138.3</v>
      </c>
      <c r="L42" s="9">
        <f t="shared" si="2"/>
        <v>96.27363172433166</v>
      </c>
      <c r="M42" s="9" t="e">
        <f>D42-#REF!</f>
        <v>#REF!</v>
      </c>
      <c r="N42" s="9" t="e">
        <f>E42-#REF!</f>
        <v>#REF!</v>
      </c>
      <c r="O42" s="9" t="e">
        <f>IF(E42=0,0,(#REF!/E42)*100)</f>
        <v>#REF!</v>
      </c>
    </row>
    <row r="43" spans="1:15" ht="12.75">
      <c r="A43" s="4" t="s">
        <v>171</v>
      </c>
      <c r="B43" s="5" t="s">
        <v>172</v>
      </c>
      <c r="C43" s="6">
        <v>1407670</v>
      </c>
      <c r="D43" s="6">
        <v>18832453</v>
      </c>
      <c r="E43" s="6">
        <v>13696095</v>
      </c>
      <c r="F43" s="6">
        <v>13680568.74</v>
      </c>
      <c r="G43" s="9">
        <v>0</v>
      </c>
      <c r="H43" s="9">
        <v>0</v>
      </c>
      <c r="I43" s="9">
        <v>0</v>
      </c>
      <c r="J43" s="9">
        <f t="shared" si="0"/>
        <v>15526.259999999776</v>
      </c>
      <c r="K43" s="9">
        <f t="shared" si="1"/>
        <v>5151884.26</v>
      </c>
      <c r="L43" s="9">
        <f t="shared" si="2"/>
        <v>99.8866373225361</v>
      </c>
      <c r="M43" s="9" t="e">
        <f>D43-#REF!</f>
        <v>#REF!</v>
      </c>
      <c r="N43" s="9" t="e">
        <f>E43-#REF!</f>
        <v>#REF!</v>
      </c>
      <c r="O43" s="9" t="e">
        <f>IF(E43=0,0,(#REF!/E43)*100)</f>
        <v>#REF!</v>
      </c>
    </row>
    <row r="44" spans="1:15" ht="38.25">
      <c r="A44" s="7" t="s">
        <v>173</v>
      </c>
      <c r="B44" s="8" t="s">
        <v>174</v>
      </c>
      <c r="C44" s="9">
        <v>1407670</v>
      </c>
      <c r="D44" s="9">
        <v>1407670</v>
      </c>
      <c r="E44" s="9">
        <v>817442</v>
      </c>
      <c r="F44" s="9">
        <v>801915.74</v>
      </c>
      <c r="G44" s="6">
        <v>0</v>
      </c>
      <c r="H44" s="6">
        <v>3975659.6</v>
      </c>
      <c r="I44" s="6">
        <v>0</v>
      </c>
      <c r="J44" s="6">
        <f t="shared" si="0"/>
        <v>15526.26000000001</v>
      </c>
      <c r="K44" s="6">
        <f t="shared" si="1"/>
        <v>605754.26</v>
      </c>
      <c r="L44" s="6">
        <f t="shared" si="2"/>
        <v>98.10062854612315</v>
      </c>
      <c r="M44" s="6" t="e">
        <f>D44-#REF!</f>
        <v>#REF!</v>
      </c>
      <c r="N44" s="6" t="e">
        <f>E44-#REF!</f>
        <v>#REF!</v>
      </c>
      <c r="O44" s="6" t="e">
        <f>IF(E44=0,0,(#REF!/E44)*100)</f>
        <v>#REF!</v>
      </c>
    </row>
    <row r="45" spans="1:6" ht="12.75">
      <c r="A45" s="7" t="s">
        <v>175</v>
      </c>
      <c r="B45" s="8" t="s">
        <v>22</v>
      </c>
      <c r="C45" s="9">
        <v>0</v>
      </c>
      <c r="D45" s="9">
        <v>100000</v>
      </c>
      <c r="E45" s="9">
        <v>0</v>
      </c>
      <c r="F45" s="9">
        <v>0</v>
      </c>
    </row>
    <row r="46" spans="1:6" ht="38.25">
      <c r="A46" s="7" t="s">
        <v>176</v>
      </c>
      <c r="B46" s="8" t="s">
        <v>143</v>
      </c>
      <c r="C46" s="9">
        <v>0</v>
      </c>
      <c r="D46" s="9">
        <v>16443400</v>
      </c>
      <c r="E46" s="9">
        <v>12332500</v>
      </c>
      <c r="F46" s="9">
        <v>12332500</v>
      </c>
    </row>
    <row r="47" spans="1:6" ht="51">
      <c r="A47" s="7" t="s">
        <v>237</v>
      </c>
      <c r="B47" s="8" t="s">
        <v>238</v>
      </c>
      <c r="C47" s="9">
        <v>0</v>
      </c>
      <c r="D47" s="9">
        <v>320230</v>
      </c>
      <c r="E47" s="9">
        <v>0</v>
      </c>
      <c r="F47" s="9">
        <v>0</v>
      </c>
    </row>
    <row r="48" spans="1:6" ht="12.75">
      <c r="A48" s="7" t="s">
        <v>177</v>
      </c>
      <c r="B48" s="8" t="s">
        <v>145</v>
      </c>
      <c r="C48" s="9">
        <v>0</v>
      </c>
      <c r="D48" s="9">
        <v>489254</v>
      </c>
      <c r="E48" s="9">
        <v>489254</v>
      </c>
      <c r="F48" s="9">
        <v>489254</v>
      </c>
    </row>
    <row r="49" spans="1:6" ht="38.25">
      <c r="A49" s="7" t="s">
        <v>178</v>
      </c>
      <c r="B49" s="8" t="s">
        <v>179</v>
      </c>
      <c r="C49" s="9">
        <v>0</v>
      </c>
      <c r="D49" s="9">
        <v>71899</v>
      </c>
      <c r="E49" s="9">
        <v>56899</v>
      </c>
      <c r="F49" s="9">
        <v>56899</v>
      </c>
    </row>
    <row r="50" spans="1:6" ht="12.75">
      <c r="A50" s="4" t="s">
        <v>29</v>
      </c>
      <c r="B50" s="5" t="s">
        <v>30</v>
      </c>
      <c r="C50" s="6">
        <v>139387598.00199002</v>
      </c>
      <c r="D50" s="6">
        <v>153457690.70199</v>
      </c>
      <c r="E50" s="6">
        <v>113627631.15</v>
      </c>
      <c r="F50" s="6">
        <v>109779501.60999998</v>
      </c>
    </row>
  </sheetData>
  <sheetProtection/>
  <mergeCells count="3">
    <mergeCell ref="A3:K3"/>
    <mergeCell ref="B1:H1"/>
    <mergeCell ref="B2:K2"/>
  </mergeCells>
  <printOptions/>
  <pageMargins left="0.64" right="0.33" top="0.23" bottom="0.19" header="0" footer="0"/>
  <pageSetup fitToHeight="500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B31">
      <selection activeCell="D6" sqref="A6:IV6"/>
    </sheetView>
  </sheetViews>
  <sheetFormatPr defaultColWidth="9.00390625" defaultRowHeight="12.75"/>
  <cols>
    <col min="1" max="1" width="0" style="0" hidden="1" customWidth="1"/>
    <col min="2" max="2" width="10.375" style="0" bestFit="1" customWidth="1"/>
    <col min="3" max="3" width="33.00390625" style="0" customWidth="1"/>
    <col min="4" max="6" width="10.625" style="0" customWidth="1"/>
    <col min="7" max="8" width="11.625" style="0" customWidth="1"/>
    <col min="9" max="9" width="9.25390625" style="0" bestFit="1" customWidth="1"/>
  </cols>
  <sheetData>
    <row r="1" spans="2:9" ht="15.75">
      <c r="B1" s="28" t="s">
        <v>32</v>
      </c>
      <c r="C1" s="28"/>
      <c r="D1" s="28"/>
      <c r="E1" s="28"/>
      <c r="F1" s="28"/>
      <c r="G1" s="28"/>
      <c r="H1" s="28"/>
      <c r="I1" s="28"/>
    </row>
    <row r="2" spans="2:9" ht="14.25">
      <c r="B2" s="29" t="s">
        <v>233</v>
      </c>
      <c r="C2" s="29"/>
      <c r="D2" s="29"/>
      <c r="E2" s="29"/>
      <c r="F2" s="29"/>
      <c r="G2" s="29"/>
      <c r="H2" s="29"/>
      <c r="I2" s="29"/>
    </row>
    <row r="3" spans="2:9" ht="14.25">
      <c r="B3" s="29" t="s">
        <v>33</v>
      </c>
      <c r="C3" s="29"/>
      <c r="D3" s="29"/>
      <c r="E3" s="29"/>
      <c r="F3" s="29"/>
      <c r="G3" s="29"/>
      <c r="H3" s="29"/>
      <c r="I3" s="29"/>
    </row>
    <row r="4" spans="2:4" ht="15.75">
      <c r="B4" s="17" t="s">
        <v>209</v>
      </c>
      <c r="C4" s="17"/>
      <c r="D4" s="18"/>
    </row>
    <row r="5" ht="12.75">
      <c r="I5" t="s">
        <v>1</v>
      </c>
    </row>
    <row r="6" spans="1:9" ht="12.75">
      <c r="A6" s="31"/>
      <c r="B6" s="26" t="s">
        <v>223</v>
      </c>
      <c r="C6" s="26" t="s">
        <v>224</v>
      </c>
      <c r="D6" s="26" t="s">
        <v>225</v>
      </c>
      <c r="E6" s="27"/>
      <c r="F6" s="27"/>
      <c r="G6" s="27"/>
      <c r="H6" s="27"/>
      <c r="I6" s="27"/>
    </row>
    <row r="7" spans="1:9" ht="25.5">
      <c r="A7" s="31"/>
      <c r="B7" s="27"/>
      <c r="C7" s="27"/>
      <c r="D7" s="3" t="s">
        <v>34</v>
      </c>
      <c r="E7" s="3" t="s">
        <v>35</v>
      </c>
      <c r="F7" s="3" t="s">
        <v>36</v>
      </c>
      <c r="G7" s="13" t="s">
        <v>37</v>
      </c>
      <c r="H7" s="13" t="s">
        <v>38</v>
      </c>
      <c r="I7" s="13" t="s">
        <v>39</v>
      </c>
    </row>
    <row r="8" spans="1:9" ht="12.75">
      <c r="A8" s="14"/>
      <c r="B8" s="14">
        <v>10000000</v>
      </c>
      <c r="C8" s="21" t="s">
        <v>40</v>
      </c>
      <c r="D8" s="15">
        <v>15400</v>
      </c>
      <c r="E8" s="15">
        <v>15400</v>
      </c>
      <c r="F8" s="15">
        <v>10500</v>
      </c>
      <c r="G8" s="15">
        <v>14692.8</v>
      </c>
      <c r="H8" s="15">
        <f aca="true" t="shared" si="0" ref="H8:H42">G8-F8</f>
        <v>4192.799999999999</v>
      </c>
      <c r="I8" s="15">
        <f aca="true" t="shared" si="1" ref="I8:I42">IF(F8=0,0,G8/F8*100)</f>
        <v>139.93142857142857</v>
      </c>
    </row>
    <row r="9" spans="1:9" ht="12.75">
      <c r="A9" s="14"/>
      <c r="B9" s="14">
        <v>19000000</v>
      </c>
      <c r="C9" s="21" t="s">
        <v>99</v>
      </c>
      <c r="D9" s="15">
        <v>15400</v>
      </c>
      <c r="E9" s="15">
        <v>15400</v>
      </c>
      <c r="F9" s="15">
        <v>10500</v>
      </c>
      <c r="G9" s="15">
        <v>14692.8</v>
      </c>
      <c r="H9" s="15">
        <f t="shared" si="0"/>
        <v>4192.799999999999</v>
      </c>
      <c r="I9" s="15">
        <f t="shared" si="1"/>
        <v>139.93142857142857</v>
      </c>
    </row>
    <row r="10" spans="1:9" ht="12.75">
      <c r="A10" s="14"/>
      <c r="B10" s="14">
        <v>19010000</v>
      </c>
      <c r="C10" s="21" t="s">
        <v>100</v>
      </c>
      <c r="D10" s="15">
        <v>15400</v>
      </c>
      <c r="E10" s="15">
        <v>15400</v>
      </c>
      <c r="F10" s="15">
        <v>10500</v>
      </c>
      <c r="G10" s="15">
        <v>14687.8</v>
      </c>
      <c r="H10" s="15">
        <f t="shared" si="0"/>
        <v>4187.799999999999</v>
      </c>
      <c r="I10" s="15">
        <f t="shared" si="1"/>
        <v>139.88380952380953</v>
      </c>
    </row>
    <row r="11" spans="1:9" ht="53.25" customHeight="1">
      <c r="A11" s="14"/>
      <c r="B11" s="14">
        <v>19010100</v>
      </c>
      <c r="C11" s="21" t="s">
        <v>101</v>
      </c>
      <c r="D11" s="15">
        <v>6000</v>
      </c>
      <c r="E11" s="15">
        <v>6000</v>
      </c>
      <c r="F11" s="15">
        <v>3500</v>
      </c>
      <c r="G11" s="15">
        <v>7505.48</v>
      </c>
      <c r="H11" s="15">
        <f t="shared" si="0"/>
        <v>4005.4799999999996</v>
      </c>
      <c r="I11" s="15">
        <f t="shared" si="1"/>
        <v>214.44228571428573</v>
      </c>
    </row>
    <row r="12" spans="1:9" ht="41.25" customHeight="1">
      <c r="A12" s="14"/>
      <c r="B12" s="14">
        <v>19010200</v>
      </c>
      <c r="C12" s="21" t="s">
        <v>102</v>
      </c>
      <c r="D12" s="15">
        <v>3400</v>
      </c>
      <c r="E12" s="15">
        <v>3400</v>
      </c>
      <c r="F12" s="15">
        <v>2500</v>
      </c>
      <c r="G12" s="15">
        <v>2536.82</v>
      </c>
      <c r="H12" s="15">
        <f t="shared" si="0"/>
        <v>36.820000000000164</v>
      </c>
      <c r="I12" s="15">
        <f t="shared" si="1"/>
        <v>101.4728</v>
      </c>
    </row>
    <row r="13" spans="1:9" ht="68.25" customHeight="1">
      <c r="A13" s="14"/>
      <c r="B13" s="14">
        <v>19010300</v>
      </c>
      <c r="C13" s="21" t="s">
        <v>103</v>
      </c>
      <c r="D13" s="15">
        <v>6000</v>
      </c>
      <c r="E13" s="15">
        <v>6000</v>
      </c>
      <c r="F13" s="15">
        <v>4500</v>
      </c>
      <c r="G13" s="15">
        <v>4645.5</v>
      </c>
      <c r="H13" s="15">
        <f t="shared" si="0"/>
        <v>145.5</v>
      </c>
      <c r="I13" s="15">
        <f t="shared" si="1"/>
        <v>103.23333333333333</v>
      </c>
    </row>
    <row r="14" spans="1:9" ht="27" customHeight="1">
      <c r="A14" s="14"/>
      <c r="B14" s="14">
        <v>19050000</v>
      </c>
      <c r="C14" s="21" t="s">
        <v>235</v>
      </c>
      <c r="D14" s="15">
        <v>0</v>
      </c>
      <c r="E14" s="15">
        <v>0</v>
      </c>
      <c r="F14" s="15">
        <v>0</v>
      </c>
      <c r="G14" s="15">
        <v>5</v>
      </c>
      <c r="H14" s="15">
        <f t="shared" si="0"/>
        <v>5</v>
      </c>
      <c r="I14" s="15">
        <f t="shared" si="1"/>
        <v>0</v>
      </c>
    </row>
    <row r="15" spans="1:9" ht="50.25" customHeight="1">
      <c r="A15" s="14"/>
      <c r="B15" s="14">
        <v>19050300</v>
      </c>
      <c r="C15" s="21" t="s">
        <v>236</v>
      </c>
      <c r="D15" s="15">
        <v>0</v>
      </c>
      <c r="E15" s="15">
        <v>0</v>
      </c>
      <c r="F15" s="15">
        <v>0</v>
      </c>
      <c r="G15" s="15">
        <v>5</v>
      </c>
      <c r="H15" s="15">
        <f t="shared" si="0"/>
        <v>5</v>
      </c>
      <c r="I15" s="15">
        <f t="shared" si="1"/>
        <v>0</v>
      </c>
    </row>
    <row r="16" spans="1:9" ht="12.75">
      <c r="A16" s="14"/>
      <c r="B16" s="14">
        <v>20000000</v>
      </c>
      <c r="C16" s="21" t="s">
        <v>72</v>
      </c>
      <c r="D16" s="15">
        <v>1958764</v>
      </c>
      <c r="E16" s="15">
        <v>1958764</v>
      </c>
      <c r="F16" s="15">
        <v>1469098</v>
      </c>
      <c r="G16" s="15">
        <v>2725321.93</v>
      </c>
      <c r="H16" s="15">
        <f t="shared" si="0"/>
        <v>1256223.9300000002</v>
      </c>
      <c r="I16" s="15">
        <f t="shared" si="1"/>
        <v>185.50987953152207</v>
      </c>
    </row>
    <row r="17" spans="1:9" ht="25.5">
      <c r="A17" s="14"/>
      <c r="B17" s="14">
        <v>21000000</v>
      </c>
      <c r="C17" s="21" t="s">
        <v>73</v>
      </c>
      <c r="D17" s="15">
        <v>3500</v>
      </c>
      <c r="E17" s="15">
        <v>3500</v>
      </c>
      <c r="F17" s="15">
        <v>3500</v>
      </c>
      <c r="G17" s="15">
        <v>268.74</v>
      </c>
      <c r="H17" s="15">
        <f t="shared" si="0"/>
        <v>-3231.26</v>
      </c>
      <c r="I17" s="15">
        <f t="shared" si="1"/>
        <v>7.678285714285714</v>
      </c>
    </row>
    <row r="18" spans="1:9" ht="49.5" customHeight="1">
      <c r="A18" s="14"/>
      <c r="B18" s="14">
        <v>21110000</v>
      </c>
      <c r="C18" s="21" t="s">
        <v>208</v>
      </c>
      <c r="D18" s="15">
        <v>3500</v>
      </c>
      <c r="E18" s="15">
        <v>3500</v>
      </c>
      <c r="F18" s="15">
        <v>3500</v>
      </c>
      <c r="G18" s="15">
        <v>268.74</v>
      </c>
      <c r="H18" s="15">
        <f t="shared" si="0"/>
        <v>-3231.26</v>
      </c>
      <c r="I18" s="15">
        <f t="shared" si="1"/>
        <v>7.678285714285714</v>
      </c>
    </row>
    <row r="19" spans="1:9" ht="18" customHeight="1">
      <c r="A19" s="14"/>
      <c r="B19" s="14">
        <v>24000000</v>
      </c>
      <c r="C19" s="21" t="s">
        <v>88</v>
      </c>
      <c r="D19" s="15">
        <v>3800</v>
      </c>
      <c r="E19" s="15">
        <v>3800</v>
      </c>
      <c r="F19" s="15">
        <v>2000</v>
      </c>
      <c r="G19" s="15">
        <v>169561.63</v>
      </c>
      <c r="H19" s="15">
        <f t="shared" si="0"/>
        <v>167561.63</v>
      </c>
      <c r="I19" s="15">
        <f t="shared" si="1"/>
        <v>8478.0815</v>
      </c>
    </row>
    <row r="20" spans="1:9" ht="12.75">
      <c r="A20" s="14"/>
      <c r="B20" s="14">
        <v>24060000</v>
      </c>
      <c r="C20" s="21" t="s">
        <v>75</v>
      </c>
      <c r="D20" s="15">
        <v>3800</v>
      </c>
      <c r="E20" s="15">
        <v>3800</v>
      </c>
      <c r="F20" s="15">
        <v>2000</v>
      </c>
      <c r="G20" s="15">
        <v>3839.18</v>
      </c>
      <c r="H20" s="15">
        <f t="shared" si="0"/>
        <v>1839.1799999999998</v>
      </c>
      <c r="I20" s="15">
        <f t="shared" si="1"/>
        <v>191.959</v>
      </c>
    </row>
    <row r="21" spans="1:9" ht="80.25" customHeight="1">
      <c r="A21" s="14"/>
      <c r="B21" s="14">
        <v>24062100</v>
      </c>
      <c r="C21" s="21" t="s">
        <v>104</v>
      </c>
      <c r="D21" s="15">
        <v>3800</v>
      </c>
      <c r="E21" s="15">
        <v>3800</v>
      </c>
      <c r="F21" s="15">
        <v>2000</v>
      </c>
      <c r="G21" s="15">
        <v>3839.18</v>
      </c>
      <c r="H21" s="15">
        <f t="shared" si="0"/>
        <v>1839.1799999999998</v>
      </c>
      <c r="I21" s="15">
        <f t="shared" si="1"/>
        <v>191.959</v>
      </c>
    </row>
    <row r="22" spans="1:9" ht="40.5" customHeight="1">
      <c r="A22" s="14"/>
      <c r="B22" s="14">
        <v>24170000</v>
      </c>
      <c r="C22" s="21" t="s">
        <v>105</v>
      </c>
      <c r="D22" s="15">
        <v>0</v>
      </c>
      <c r="E22" s="15">
        <v>0</v>
      </c>
      <c r="F22" s="15">
        <v>0</v>
      </c>
      <c r="G22" s="15">
        <v>165722.45</v>
      </c>
      <c r="H22" s="15">
        <f t="shared" si="0"/>
        <v>165722.45</v>
      </c>
      <c r="I22" s="15">
        <f t="shared" si="1"/>
        <v>0</v>
      </c>
    </row>
    <row r="23" spans="1:9" ht="25.5">
      <c r="A23" s="14"/>
      <c r="B23" s="14">
        <v>25000000</v>
      </c>
      <c r="C23" s="21" t="s">
        <v>106</v>
      </c>
      <c r="D23" s="15">
        <v>1951464</v>
      </c>
      <c r="E23" s="15">
        <v>1951464</v>
      </c>
      <c r="F23" s="15">
        <v>1463598</v>
      </c>
      <c r="G23" s="15">
        <v>2555491.56</v>
      </c>
      <c r="H23" s="15">
        <f t="shared" si="0"/>
        <v>1091893.56</v>
      </c>
      <c r="I23" s="15">
        <f t="shared" si="1"/>
        <v>174.60337879663678</v>
      </c>
    </row>
    <row r="24" spans="1:9" ht="51">
      <c r="A24" s="14"/>
      <c r="B24" s="14">
        <v>25010000</v>
      </c>
      <c r="C24" s="21" t="s">
        <v>107</v>
      </c>
      <c r="D24" s="15">
        <v>1515464</v>
      </c>
      <c r="E24" s="15">
        <v>1515464</v>
      </c>
      <c r="F24" s="15">
        <v>1136598</v>
      </c>
      <c r="G24" s="15">
        <v>1027677.52</v>
      </c>
      <c r="H24" s="15">
        <f t="shared" si="0"/>
        <v>-108920.47999999998</v>
      </c>
      <c r="I24" s="15">
        <f t="shared" si="1"/>
        <v>90.41697416324858</v>
      </c>
    </row>
    <row r="25" spans="1:9" ht="38.25" customHeight="1">
      <c r="A25" s="14"/>
      <c r="B25" s="14">
        <v>25010100</v>
      </c>
      <c r="C25" s="21" t="s">
        <v>108</v>
      </c>
      <c r="D25" s="15">
        <v>1414264</v>
      </c>
      <c r="E25" s="15">
        <v>1414264</v>
      </c>
      <c r="F25" s="15">
        <v>1060698</v>
      </c>
      <c r="G25" s="15">
        <v>913315.69</v>
      </c>
      <c r="H25" s="15">
        <f t="shared" si="0"/>
        <v>-147382.31000000006</v>
      </c>
      <c r="I25" s="15">
        <f t="shared" si="1"/>
        <v>86.1051581128653</v>
      </c>
    </row>
    <row r="26" spans="1:9" ht="38.25">
      <c r="A26" s="14"/>
      <c r="B26" s="14">
        <v>25010200</v>
      </c>
      <c r="C26" s="21" t="s">
        <v>109</v>
      </c>
      <c r="D26" s="15">
        <v>16000</v>
      </c>
      <c r="E26" s="15">
        <v>16000</v>
      </c>
      <c r="F26" s="15">
        <v>12000</v>
      </c>
      <c r="G26" s="15">
        <v>9118</v>
      </c>
      <c r="H26" s="15">
        <f t="shared" si="0"/>
        <v>-2882</v>
      </c>
      <c r="I26" s="15">
        <f t="shared" si="1"/>
        <v>75.98333333333333</v>
      </c>
    </row>
    <row r="27" spans="1:9" ht="25.5">
      <c r="A27" s="14"/>
      <c r="B27" s="14">
        <v>25010300</v>
      </c>
      <c r="C27" s="21" t="s">
        <v>110</v>
      </c>
      <c r="D27" s="15">
        <v>79200</v>
      </c>
      <c r="E27" s="15">
        <v>79200</v>
      </c>
      <c r="F27" s="15">
        <v>59400</v>
      </c>
      <c r="G27" s="15">
        <v>73947.06</v>
      </c>
      <c r="H27" s="15">
        <f t="shared" si="0"/>
        <v>14547.059999999998</v>
      </c>
      <c r="I27" s="15">
        <f t="shared" si="1"/>
        <v>124.49</v>
      </c>
    </row>
    <row r="28" spans="1:9" ht="51">
      <c r="A28" s="14"/>
      <c r="B28" s="14">
        <v>25010400</v>
      </c>
      <c r="C28" s="21" t="s">
        <v>111</v>
      </c>
      <c r="D28" s="15">
        <v>6000</v>
      </c>
      <c r="E28" s="15">
        <v>6000</v>
      </c>
      <c r="F28" s="15">
        <v>4500</v>
      </c>
      <c r="G28" s="15">
        <v>31296.77</v>
      </c>
      <c r="H28" s="15">
        <f t="shared" si="0"/>
        <v>26796.77</v>
      </c>
      <c r="I28" s="15">
        <f t="shared" si="1"/>
        <v>695.4837777777777</v>
      </c>
    </row>
    <row r="29" spans="1:9" ht="30.75" customHeight="1">
      <c r="A29" s="14"/>
      <c r="B29" s="14">
        <v>25020000</v>
      </c>
      <c r="C29" s="21" t="s">
        <v>112</v>
      </c>
      <c r="D29" s="15">
        <v>436000</v>
      </c>
      <c r="E29" s="15">
        <v>436000</v>
      </c>
      <c r="F29" s="15">
        <v>327000</v>
      </c>
      <c r="G29" s="15">
        <v>1527814.04</v>
      </c>
      <c r="H29" s="15">
        <f t="shared" si="0"/>
        <v>1200814.04</v>
      </c>
      <c r="I29" s="15">
        <f t="shared" si="1"/>
        <v>467.2214189602447</v>
      </c>
    </row>
    <row r="30" spans="1:9" ht="25.5">
      <c r="A30" s="14"/>
      <c r="B30" s="14">
        <v>25020100</v>
      </c>
      <c r="C30" s="21" t="s">
        <v>113</v>
      </c>
      <c r="D30" s="15">
        <v>166000</v>
      </c>
      <c r="E30" s="15">
        <v>166000</v>
      </c>
      <c r="F30" s="15">
        <v>124500</v>
      </c>
      <c r="G30" s="15">
        <v>1346940.07</v>
      </c>
      <c r="H30" s="15">
        <f t="shared" si="0"/>
        <v>1222440.07</v>
      </c>
      <c r="I30" s="15">
        <f t="shared" si="1"/>
        <v>1081.8795742971888</v>
      </c>
    </row>
    <row r="31" spans="1:9" ht="118.5" customHeight="1">
      <c r="A31" s="14"/>
      <c r="B31" s="14">
        <v>25020200</v>
      </c>
      <c r="C31" s="21" t="s">
        <v>114</v>
      </c>
      <c r="D31" s="15">
        <v>270000</v>
      </c>
      <c r="E31" s="15">
        <v>270000</v>
      </c>
      <c r="F31" s="15">
        <v>202500</v>
      </c>
      <c r="G31" s="15">
        <v>180873.97</v>
      </c>
      <c r="H31" s="15">
        <f t="shared" si="0"/>
        <v>-21626.03</v>
      </c>
      <c r="I31" s="15">
        <f t="shared" si="1"/>
        <v>89.32047901234567</v>
      </c>
    </row>
    <row r="32" spans="1:9" ht="12.75">
      <c r="A32" s="14"/>
      <c r="B32" s="14">
        <v>30000000</v>
      </c>
      <c r="C32" s="21" t="s">
        <v>89</v>
      </c>
      <c r="D32" s="15">
        <v>10000</v>
      </c>
      <c r="E32" s="15">
        <v>10000</v>
      </c>
      <c r="F32" s="15">
        <v>10000</v>
      </c>
      <c r="G32" s="15">
        <v>88676</v>
      </c>
      <c r="H32" s="15">
        <f t="shared" si="0"/>
        <v>78676</v>
      </c>
      <c r="I32" s="15">
        <f t="shared" si="1"/>
        <v>886.76</v>
      </c>
    </row>
    <row r="33" spans="1:9" ht="25.5">
      <c r="A33" s="14"/>
      <c r="B33" s="14">
        <v>33000000</v>
      </c>
      <c r="C33" s="21" t="s">
        <v>115</v>
      </c>
      <c r="D33" s="15">
        <v>10000</v>
      </c>
      <c r="E33" s="15">
        <v>10000</v>
      </c>
      <c r="F33" s="15">
        <v>10000</v>
      </c>
      <c r="G33" s="15">
        <v>88676</v>
      </c>
      <c r="H33" s="15">
        <f t="shared" si="0"/>
        <v>78676</v>
      </c>
      <c r="I33" s="15">
        <f t="shared" si="1"/>
        <v>886.76</v>
      </c>
    </row>
    <row r="34" spans="1:9" ht="12.75">
      <c r="A34" s="14"/>
      <c r="B34" s="14">
        <v>33010000</v>
      </c>
      <c r="C34" s="21" t="s">
        <v>116</v>
      </c>
      <c r="D34" s="15">
        <v>10000</v>
      </c>
      <c r="E34" s="15">
        <v>10000</v>
      </c>
      <c r="F34" s="15">
        <v>10000</v>
      </c>
      <c r="G34" s="15">
        <v>88676</v>
      </c>
      <c r="H34" s="15">
        <f t="shared" si="0"/>
        <v>78676</v>
      </c>
      <c r="I34" s="15">
        <f t="shared" si="1"/>
        <v>886.76</v>
      </c>
    </row>
    <row r="35" spans="1:9" ht="92.25" customHeight="1">
      <c r="A35" s="14"/>
      <c r="B35" s="14">
        <v>33010100</v>
      </c>
      <c r="C35" s="21" t="s">
        <v>117</v>
      </c>
      <c r="D35" s="15">
        <v>10000</v>
      </c>
      <c r="E35" s="15">
        <v>10000</v>
      </c>
      <c r="F35" s="15">
        <v>10000</v>
      </c>
      <c r="G35" s="15">
        <v>88676</v>
      </c>
      <c r="H35" s="15">
        <f t="shared" si="0"/>
        <v>78676</v>
      </c>
      <c r="I35" s="15">
        <f t="shared" si="1"/>
        <v>886.76</v>
      </c>
    </row>
    <row r="36" spans="1:9" ht="12.75">
      <c r="A36" s="14"/>
      <c r="B36" s="14">
        <v>40000000</v>
      </c>
      <c r="C36" s="21" t="s">
        <v>93</v>
      </c>
      <c r="D36" s="15">
        <v>0</v>
      </c>
      <c r="E36" s="15">
        <v>1236983</v>
      </c>
      <c r="F36" s="15">
        <v>1236983</v>
      </c>
      <c r="G36" s="15">
        <v>1236983</v>
      </c>
      <c r="H36" s="15">
        <f t="shared" si="0"/>
        <v>0</v>
      </c>
      <c r="I36" s="15">
        <f t="shared" si="1"/>
        <v>100</v>
      </c>
    </row>
    <row r="37" spans="1:9" ht="21.75" customHeight="1">
      <c r="A37" s="14"/>
      <c r="B37" s="14">
        <v>41000000</v>
      </c>
      <c r="C37" s="21" t="s">
        <v>94</v>
      </c>
      <c r="D37" s="15">
        <v>0</v>
      </c>
      <c r="E37" s="15">
        <v>1236983</v>
      </c>
      <c r="F37" s="15">
        <v>1236983</v>
      </c>
      <c r="G37" s="15">
        <v>1236983</v>
      </c>
      <c r="H37" s="15">
        <f t="shared" si="0"/>
        <v>0</v>
      </c>
      <c r="I37" s="15">
        <f t="shared" si="1"/>
        <v>100</v>
      </c>
    </row>
    <row r="38" spans="1:9" ht="29.25" customHeight="1">
      <c r="A38" s="14"/>
      <c r="B38" s="14">
        <v>41050000</v>
      </c>
      <c r="C38" s="21" t="s">
        <v>205</v>
      </c>
      <c r="D38" s="15">
        <v>0</v>
      </c>
      <c r="E38" s="15">
        <v>1236983</v>
      </c>
      <c r="F38" s="15">
        <v>1236983</v>
      </c>
      <c r="G38" s="15">
        <v>1236983</v>
      </c>
      <c r="H38" s="15">
        <f t="shared" si="0"/>
        <v>0</v>
      </c>
      <c r="I38" s="15">
        <f t="shared" si="1"/>
        <v>100</v>
      </c>
    </row>
    <row r="39" spans="1:9" ht="50.25" customHeight="1">
      <c r="A39" s="14"/>
      <c r="B39" s="14">
        <v>41051100</v>
      </c>
      <c r="C39" s="21" t="s">
        <v>230</v>
      </c>
      <c r="D39" s="15">
        <v>0</v>
      </c>
      <c r="E39" s="15">
        <v>435263</v>
      </c>
      <c r="F39" s="15">
        <v>435263</v>
      </c>
      <c r="G39" s="15">
        <v>435263</v>
      </c>
      <c r="H39" s="15">
        <f t="shared" si="0"/>
        <v>0</v>
      </c>
      <c r="I39" s="15">
        <f t="shared" si="1"/>
        <v>100</v>
      </c>
    </row>
    <row r="40" spans="1:9" ht="22.5" customHeight="1">
      <c r="A40" s="14"/>
      <c r="B40" s="14">
        <v>41053900</v>
      </c>
      <c r="C40" s="21" t="s">
        <v>145</v>
      </c>
      <c r="D40" s="15">
        <v>0</v>
      </c>
      <c r="E40" s="15">
        <v>801720</v>
      </c>
      <c r="F40" s="15">
        <v>801720</v>
      </c>
      <c r="G40" s="15">
        <v>801720</v>
      </c>
      <c r="H40" s="15">
        <f t="shared" si="0"/>
        <v>0</v>
      </c>
      <c r="I40" s="15">
        <f t="shared" si="1"/>
        <v>100</v>
      </c>
    </row>
    <row r="41" spans="1:9" ht="12.75">
      <c r="A41" s="24" t="s">
        <v>97</v>
      </c>
      <c r="B41" s="25"/>
      <c r="C41" s="25"/>
      <c r="D41" s="16">
        <v>1984164</v>
      </c>
      <c r="E41" s="16">
        <v>1984164</v>
      </c>
      <c r="F41" s="16">
        <v>1489598</v>
      </c>
      <c r="G41" s="16">
        <v>2828690.73</v>
      </c>
      <c r="H41" s="16">
        <f t="shared" si="0"/>
        <v>1339092.73</v>
      </c>
      <c r="I41" s="16">
        <f t="shared" si="1"/>
        <v>189.8962491893786</v>
      </c>
    </row>
    <row r="42" spans="1:9" ht="12.75">
      <c r="A42" s="24" t="s">
        <v>98</v>
      </c>
      <c r="B42" s="25"/>
      <c r="C42" s="25"/>
      <c r="D42" s="16">
        <v>1984164</v>
      </c>
      <c r="E42" s="16">
        <v>3221147</v>
      </c>
      <c r="F42" s="16">
        <v>2726581</v>
      </c>
      <c r="G42" s="16">
        <v>4065673.73</v>
      </c>
      <c r="H42" s="16">
        <f t="shared" si="0"/>
        <v>1339092.73</v>
      </c>
      <c r="I42" s="16">
        <f t="shared" si="1"/>
        <v>149.1125233396697</v>
      </c>
    </row>
  </sheetData>
  <sheetProtection/>
  <mergeCells count="9">
    <mergeCell ref="A41:C41"/>
    <mergeCell ref="A42:C42"/>
    <mergeCell ref="B1:I1"/>
    <mergeCell ref="B2:I2"/>
    <mergeCell ref="B3:I3"/>
    <mergeCell ref="A6:A7"/>
    <mergeCell ref="B6:B7"/>
    <mergeCell ref="C6:C7"/>
    <mergeCell ref="D6:I6"/>
  </mergeCells>
  <printOptions/>
  <pageMargins left="0.75" right="0.2" top="0.39" bottom="0.24" header="0.27" footer="0.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SheetLayoutView="100" zoomScalePageLayoutView="0" workbookViewId="0" topLeftCell="A7">
      <selection activeCell="E39" sqref="E39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2.625" style="0" customWidth="1"/>
    <col min="4" max="4" width="13.625" style="0" customWidth="1"/>
    <col min="5" max="5" width="17.625" style="0" customWidth="1"/>
    <col min="6" max="6" width="14.375" style="0" customWidth="1"/>
    <col min="7" max="7" width="14.625" style="0" customWidth="1"/>
    <col min="8" max="8" width="11.625" style="0" bestFit="1" customWidth="1"/>
    <col min="11" max="11" width="11.625" style="0" bestFit="1" customWidth="1"/>
  </cols>
  <sheetData>
    <row r="1" spans="2:7" ht="15.75">
      <c r="B1" s="28" t="s">
        <v>32</v>
      </c>
      <c r="C1" s="28"/>
      <c r="D1" s="28"/>
      <c r="E1" s="28"/>
      <c r="F1" s="28"/>
      <c r="G1" s="28"/>
    </row>
    <row r="2" spans="1:7" ht="18">
      <c r="A2" s="20"/>
      <c r="B2" s="29" t="s">
        <v>233</v>
      </c>
      <c r="C2" s="29"/>
      <c r="D2" s="29"/>
      <c r="E2" s="29"/>
      <c r="F2" s="29"/>
      <c r="G2" s="29"/>
    </row>
    <row r="3" spans="1:7" ht="15.75">
      <c r="A3" s="19"/>
      <c r="B3" s="30" t="s">
        <v>33</v>
      </c>
      <c r="C3" s="30"/>
      <c r="D3" s="30"/>
      <c r="E3" s="30"/>
      <c r="F3" s="30"/>
      <c r="G3" s="30"/>
    </row>
    <row r="4" spans="1:7" ht="14.25">
      <c r="A4" s="10" t="s">
        <v>195</v>
      </c>
      <c r="C4" s="11"/>
      <c r="D4" s="12"/>
      <c r="G4" s="2" t="s">
        <v>1</v>
      </c>
    </row>
    <row r="5" spans="1:7" s="1" customFormat="1" ht="5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8</v>
      </c>
      <c r="G5" s="3" t="s">
        <v>9</v>
      </c>
    </row>
    <row r="6" spans="1:7" ht="12.75">
      <c r="A6" s="4" t="s">
        <v>17</v>
      </c>
      <c r="B6" s="5" t="s">
        <v>18</v>
      </c>
      <c r="C6" s="6">
        <v>557732</v>
      </c>
      <c r="D6" s="6">
        <v>12310539</v>
      </c>
      <c r="E6" s="6">
        <v>7287664.52</v>
      </c>
      <c r="F6" s="6">
        <v>5582125.54</v>
      </c>
      <c r="G6" s="6">
        <v>2953578.47</v>
      </c>
    </row>
    <row r="7" spans="1:7" ht="51">
      <c r="A7" s="7" t="s">
        <v>118</v>
      </c>
      <c r="B7" s="8" t="s">
        <v>19</v>
      </c>
      <c r="C7" s="9">
        <v>79200</v>
      </c>
      <c r="D7" s="9">
        <v>306170</v>
      </c>
      <c r="E7" s="9">
        <v>948162.89</v>
      </c>
      <c r="F7" s="9">
        <v>946625.29</v>
      </c>
      <c r="G7" s="9">
        <v>1537.6</v>
      </c>
    </row>
    <row r="8" spans="1:7" ht="12.75">
      <c r="A8" s="7" t="s">
        <v>119</v>
      </c>
      <c r="B8" s="8" t="s">
        <v>120</v>
      </c>
      <c r="C8" s="9">
        <v>0</v>
      </c>
      <c r="D8" s="9">
        <v>72900</v>
      </c>
      <c r="E8" s="9">
        <v>66877.2</v>
      </c>
      <c r="F8" s="9">
        <v>66877.2</v>
      </c>
      <c r="G8" s="9">
        <v>0</v>
      </c>
    </row>
    <row r="9" spans="1:7" ht="38.25">
      <c r="A9" s="7" t="s">
        <v>121</v>
      </c>
      <c r="B9" s="8" t="s">
        <v>122</v>
      </c>
      <c r="C9" s="9">
        <v>180000</v>
      </c>
      <c r="D9" s="9">
        <v>445175</v>
      </c>
      <c r="E9" s="9">
        <f>F9+G9</f>
        <v>447230.58999999997</v>
      </c>
      <c r="F9" s="9">
        <v>446501.99</v>
      </c>
      <c r="G9" s="9">
        <v>728.6</v>
      </c>
    </row>
    <row r="10" spans="1:7" ht="51">
      <c r="A10" s="7" t="s">
        <v>20</v>
      </c>
      <c r="B10" s="8" t="s">
        <v>21</v>
      </c>
      <c r="C10" s="9">
        <v>93264</v>
      </c>
      <c r="D10" s="9">
        <v>292842</v>
      </c>
      <c r="E10" s="9">
        <f>F10+G10</f>
        <v>242584.58</v>
      </c>
      <c r="F10" s="9">
        <v>242364.28</v>
      </c>
      <c r="G10" s="9">
        <v>220.3</v>
      </c>
    </row>
    <row r="11" spans="1:7" ht="12.75">
      <c r="A11" s="7" t="s">
        <v>212</v>
      </c>
      <c r="B11" s="8" t="s">
        <v>213</v>
      </c>
      <c r="C11" s="9">
        <v>0</v>
      </c>
      <c r="D11" s="9">
        <v>0</v>
      </c>
      <c r="E11" s="9">
        <v>0</v>
      </c>
      <c r="F11" s="9">
        <v>70413.97</v>
      </c>
      <c r="G11" s="9">
        <v>0</v>
      </c>
    </row>
    <row r="12" spans="1:7" ht="25.5">
      <c r="A12" s="7" t="s">
        <v>131</v>
      </c>
      <c r="B12" s="8" t="s">
        <v>132</v>
      </c>
      <c r="C12" s="9">
        <v>0</v>
      </c>
      <c r="D12" s="9">
        <v>10995</v>
      </c>
      <c r="E12" s="9">
        <v>10995</v>
      </c>
      <c r="F12" s="9">
        <v>10995</v>
      </c>
      <c r="G12" s="9">
        <v>0</v>
      </c>
    </row>
    <row r="13" spans="1:7" ht="12.75">
      <c r="A13" s="7" t="s">
        <v>133</v>
      </c>
      <c r="B13" s="8" t="s">
        <v>134</v>
      </c>
      <c r="C13" s="9">
        <v>20000</v>
      </c>
      <c r="D13" s="9">
        <v>248232</v>
      </c>
      <c r="E13" s="9">
        <f>F13+G13</f>
        <v>381800.46</v>
      </c>
      <c r="F13" s="9">
        <v>357258.57</v>
      </c>
      <c r="G13" s="9">
        <v>24541.89</v>
      </c>
    </row>
    <row r="14" spans="1:7" ht="12.75">
      <c r="A14" s="7" t="s">
        <v>135</v>
      </c>
      <c r="B14" s="8" t="s">
        <v>136</v>
      </c>
      <c r="C14" s="9">
        <v>3500</v>
      </c>
      <c r="D14" s="9">
        <v>3500</v>
      </c>
      <c r="E14" s="9">
        <v>0</v>
      </c>
      <c r="F14" s="9">
        <v>0</v>
      </c>
      <c r="G14" s="9">
        <v>0</v>
      </c>
    </row>
    <row r="15" spans="1:7" ht="25.5">
      <c r="A15" s="7" t="s">
        <v>180</v>
      </c>
      <c r="B15" s="8" t="s">
        <v>181</v>
      </c>
      <c r="C15" s="9">
        <v>20003</v>
      </c>
      <c r="D15" s="9">
        <v>1038701</v>
      </c>
      <c r="E15" s="9">
        <v>764690.32</v>
      </c>
      <c r="F15" s="9">
        <v>759769.83</v>
      </c>
      <c r="G15" s="9">
        <v>4920.49</v>
      </c>
    </row>
    <row r="16" spans="1:8" ht="25.5">
      <c r="A16" s="7" t="s">
        <v>182</v>
      </c>
      <c r="B16" s="8" t="s">
        <v>183</v>
      </c>
      <c r="C16" s="9">
        <v>2565</v>
      </c>
      <c r="D16" s="9">
        <v>2565</v>
      </c>
      <c r="E16" s="9">
        <v>0</v>
      </c>
      <c r="F16" s="9">
        <v>0</v>
      </c>
      <c r="G16" s="9">
        <v>0</v>
      </c>
      <c r="H16" s="22"/>
    </row>
    <row r="17" spans="1:8" ht="38.25">
      <c r="A17" s="7" t="s">
        <v>184</v>
      </c>
      <c r="B17" s="8" t="s">
        <v>185</v>
      </c>
      <c r="C17" s="9">
        <v>0</v>
      </c>
      <c r="D17" s="9">
        <v>166786</v>
      </c>
      <c r="E17" s="9">
        <v>166786</v>
      </c>
      <c r="F17" s="9">
        <v>0</v>
      </c>
      <c r="G17" s="9">
        <v>166786</v>
      </c>
      <c r="H17" s="23"/>
    </row>
    <row r="18" spans="1:7" ht="25.5">
      <c r="A18" s="7" t="s">
        <v>186</v>
      </c>
      <c r="B18" s="8" t="s">
        <v>187</v>
      </c>
      <c r="C18" s="9">
        <v>0</v>
      </c>
      <c r="D18" s="9">
        <v>8769445</v>
      </c>
      <c r="E18" s="9">
        <v>5369745</v>
      </c>
      <c r="F18" s="9">
        <v>2617446.3</v>
      </c>
      <c r="G18" s="9">
        <v>2752298.7</v>
      </c>
    </row>
    <row r="19" spans="1:7" ht="38.25">
      <c r="A19" s="7" t="s">
        <v>231</v>
      </c>
      <c r="B19" s="8" t="s">
        <v>232</v>
      </c>
      <c r="C19" s="9">
        <v>0</v>
      </c>
      <c r="D19" s="9">
        <v>662610</v>
      </c>
      <c r="E19" s="9">
        <v>0</v>
      </c>
      <c r="F19" s="9">
        <v>0</v>
      </c>
      <c r="G19" s="9">
        <v>0</v>
      </c>
    </row>
    <row r="20" spans="1:7" ht="25.5">
      <c r="A20" s="7" t="s">
        <v>188</v>
      </c>
      <c r="B20" s="8" t="s">
        <v>189</v>
      </c>
      <c r="C20" s="9">
        <v>0</v>
      </c>
      <c r="D20" s="9">
        <v>100000</v>
      </c>
      <c r="E20" s="9">
        <v>0</v>
      </c>
      <c r="F20" s="9">
        <v>0</v>
      </c>
      <c r="G20" s="9">
        <v>0</v>
      </c>
    </row>
    <row r="21" spans="1:7" ht="38.25">
      <c r="A21" s="7" t="s">
        <v>137</v>
      </c>
      <c r="B21" s="8" t="s">
        <v>138</v>
      </c>
      <c r="C21" s="9">
        <v>140000</v>
      </c>
      <c r="D21" s="9">
        <v>171418</v>
      </c>
      <c r="E21" s="9">
        <v>66418</v>
      </c>
      <c r="F21" s="9">
        <v>63873.11</v>
      </c>
      <c r="G21" s="9">
        <v>2544.89</v>
      </c>
    </row>
    <row r="22" spans="1:7" ht="25.5">
      <c r="A22" s="7" t="s">
        <v>190</v>
      </c>
      <c r="B22" s="8" t="s">
        <v>31</v>
      </c>
      <c r="C22" s="9">
        <v>19200</v>
      </c>
      <c r="D22" s="9">
        <v>19200</v>
      </c>
      <c r="E22" s="9">
        <v>0</v>
      </c>
      <c r="F22" s="9">
        <v>0</v>
      </c>
      <c r="G22" s="9">
        <v>0</v>
      </c>
    </row>
    <row r="23" spans="1:7" ht="25.5">
      <c r="A23" s="4" t="s">
        <v>146</v>
      </c>
      <c r="B23" s="5" t="s">
        <v>25</v>
      </c>
      <c r="C23" s="6">
        <v>1342000</v>
      </c>
      <c r="D23" s="6">
        <v>9683083</v>
      </c>
      <c r="E23" s="6">
        <v>6925825</v>
      </c>
      <c r="F23" s="6">
        <v>4880619.02</v>
      </c>
      <c r="G23" s="6">
        <v>3046094.74</v>
      </c>
    </row>
    <row r="24" spans="1:7" ht="12.75">
      <c r="A24" s="7" t="s">
        <v>147</v>
      </c>
      <c r="B24" s="8" t="s">
        <v>148</v>
      </c>
      <c r="C24" s="9">
        <v>621000</v>
      </c>
      <c r="D24" s="9">
        <v>651634</v>
      </c>
      <c r="E24" s="9">
        <f>F24+G24</f>
        <v>441182.69</v>
      </c>
      <c r="F24" s="9">
        <v>440413.17</v>
      </c>
      <c r="G24" s="9">
        <v>769.52</v>
      </c>
    </row>
    <row r="25" spans="1:7" ht="51">
      <c r="A25" s="7" t="s">
        <v>149</v>
      </c>
      <c r="B25" s="8" t="s">
        <v>150</v>
      </c>
      <c r="C25" s="9">
        <v>721000</v>
      </c>
      <c r="D25" s="9">
        <v>3100146</v>
      </c>
      <c r="E25" s="9">
        <f>F25+G25</f>
        <v>2339679.07</v>
      </c>
      <c r="F25" s="9">
        <v>2087086.02</v>
      </c>
      <c r="G25" s="9">
        <v>252593.05</v>
      </c>
    </row>
    <row r="26" spans="1:7" ht="25.5">
      <c r="A26" s="7" t="s">
        <v>151</v>
      </c>
      <c r="B26" s="8" t="s">
        <v>26</v>
      </c>
      <c r="C26" s="9">
        <v>0</v>
      </c>
      <c r="D26" s="9">
        <v>1908418</v>
      </c>
      <c r="E26" s="9">
        <v>1908418</v>
      </c>
      <c r="F26" s="9">
        <v>447373</v>
      </c>
      <c r="G26" s="9">
        <v>1462945</v>
      </c>
    </row>
    <row r="27" spans="1:7" ht="12.75">
      <c r="A27" s="7" t="s">
        <v>154</v>
      </c>
      <c r="B27" s="8" t="s">
        <v>155</v>
      </c>
      <c r="C27" s="9">
        <v>0</v>
      </c>
      <c r="D27" s="9">
        <v>198282</v>
      </c>
      <c r="E27" s="9">
        <v>194576</v>
      </c>
      <c r="F27" s="9">
        <v>61704.55</v>
      </c>
      <c r="G27" s="9">
        <v>132871.45</v>
      </c>
    </row>
    <row r="28" spans="1:7" ht="51">
      <c r="A28" s="7" t="s">
        <v>216</v>
      </c>
      <c r="B28" s="8" t="s">
        <v>217</v>
      </c>
      <c r="C28" s="9">
        <v>0</v>
      </c>
      <c r="D28" s="9">
        <v>0</v>
      </c>
      <c r="E28" s="9">
        <v>0</v>
      </c>
      <c r="F28" s="9">
        <v>281</v>
      </c>
      <c r="G28" s="9">
        <v>0</v>
      </c>
    </row>
    <row r="29" spans="1:7" ht="25.5">
      <c r="A29" s="7" t="s">
        <v>160</v>
      </c>
      <c r="B29" s="8" t="s">
        <v>27</v>
      </c>
      <c r="C29" s="9">
        <v>0</v>
      </c>
      <c r="D29" s="9">
        <v>753030</v>
      </c>
      <c r="E29" s="9">
        <v>278805</v>
      </c>
      <c r="F29" s="9">
        <v>274982.12</v>
      </c>
      <c r="G29" s="9">
        <v>3822.88</v>
      </c>
    </row>
    <row r="30" spans="1:11" ht="12.75">
      <c r="A30" s="7" t="s">
        <v>220</v>
      </c>
      <c r="B30" s="8" t="s">
        <v>221</v>
      </c>
      <c r="C30" s="9">
        <v>0</v>
      </c>
      <c r="D30" s="9">
        <v>759222</v>
      </c>
      <c r="E30" s="9">
        <v>759222</v>
      </c>
      <c r="F30" s="9">
        <v>607073.34</v>
      </c>
      <c r="G30" s="9">
        <v>152148.66</v>
      </c>
      <c r="H30" s="23"/>
      <c r="K30" s="23"/>
    </row>
    <row r="31" spans="1:8" ht="38.25">
      <c r="A31" s="7" t="s">
        <v>191</v>
      </c>
      <c r="B31" s="8" t="s">
        <v>185</v>
      </c>
      <c r="C31" s="9">
        <v>0</v>
      </c>
      <c r="D31" s="9">
        <v>481011</v>
      </c>
      <c r="E31" s="9">
        <v>171310</v>
      </c>
      <c r="F31" s="9">
        <v>164848.4</v>
      </c>
      <c r="G31" s="9">
        <v>6461.6</v>
      </c>
      <c r="H31" s="23"/>
    </row>
    <row r="32" spans="1:7" ht="25.5">
      <c r="A32" s="7" t="s">
        <v>222</v>
      </c>
      <c r="B32" s="8" t="s">
        <v>187</v>
      </c>
      <c r="C32" s="9">
        <v>0</v>
      </c>
      <c r="D32" s="9">
        <v>1431255</v>
      </c>
      <c r="E32" s="9">
        <v>1431255</v>
      </c>
      <c r="F32" s="9">
        <v>398556.22</v>
      </c>
      <c r="G32" s="9">
        <v>1032698.78</v>
      </c>
    </row>
    <row r="33" spans="1:7" ht="38.25">
      <c r="A33" s="7" t="s">
        <v>192</v>
      </c>
      <c r="B33" s="8" t="s">
        <v>193</v>
      </c>
      <c r="C33" s="9">
        <v>0</v>
      </c>
      <c r="D33" s="9">
        <v>400085</v>
      </c>
      <c r="E33" s="9">
        <v>400085</v>
      </c>
      <c r="F33" s="9">
        <v>398301.2</v>
      </c>
      <c r="G33" s="9">
        <v>1783.8</v>
      </c>
    </row>
    <row r="34" spans="1:7" ht="25.5">
      <c r="A34" s="4" t="s">
        <v>24</v>
      </c>
      <c r="B34" s="5" t="s">
        <v>28</v>
      </c>
      <c r="C34" s="6">
        <v>237000</v>
      </c>
      <c r="D34" s="6">
        <v>2310866.35</v>
      </c>
      <c r="E34" s="6">
        <v>1653096.35</v>
      </c>
      <c r="F34" s="6">
        <v>1779758.47</v>
      </c>
      <c r="G34" s="6">
        <v>7874.4</v>
      </c>
    </row>
    <row r="35" spans="1:7" ht="38.25">
      <c r="A35" s="7" t="s">
        <v>161</v>
      </c>
      <c r="B35" s="8" t="s">
        <v>162</v>
      </c>
      <c r="C35" s="9">
        <v>143000</v>
      </c>
      <c r="D35" s="9">
        <v>183000</v>
      </c>
      <c r="E35" s="9">
        <v>127768.26</v>
      </c>
      <c r="F35" s="9">
        <v>125230.26</v>
      </c>
      <c r="G35" s="9">
        <v>2538</v>
      </c>
    </row>
    <row r="36" spans="1:7" ht="12.75">
      <c r="A36" s="7" t="s">
        <v>163</v>
      </c>
      <c r="B36" s="8" t="s">
        <v>164</v>
      </c>
      <c r="C36" s="9">
        <v>91000</v>
      </c>
      <c r="D36" s="9">
        <v>91000</v>
      </c>
      <c r="E36" s="9">
        <v>30198.26</v>
      </c>
      <c r="F36" s="9">
        <v>30198.26</v>
      </c>
      <c r="G36" s="9">
        <v>0</v>
      </c>
    </row>
    <row r="37" spans="1:8" ht="12.75">
      <c r="A37" s="7" t="s">
        <v>165</v>
      </c>
      <c r="B37" s="8" t="s">
        <v>166</v>
      </c>
      <c r="C37" s="9">
        <v>3000</v>
      </c>
      <c r="D37" s="9">
        <v>3000</v>
      </c>
      <c r="E37" s="9">
        <v>0</v>
      </c>
      <c r="F37" s="9">
        <v>0</v>
      </c>
      <c r="G37" s="9">
        <v>0</v>
      </c>
      <c r="H37" s="23"/>
    </row>
    <row r="38" spans="1:7" ht="25.5">
      <c r="A38" s="7" t="s">
        <v>167</v>
      </c>
      <c r="B38" s="8" t="s">
        <v>168</v>
      </c>
      <c r="C38" s="9">
        <v>0</v>
      </c>
      <c r="D38" s="9">
        <v>1128431.35</v>
      </c>
      <c r="E38" s="9">
        <v>1145001.35</v>
      </c>
      <c r="F38" s="9">
        <v>1142949.35</v>
      </c>
      <c r="G38" s="9">
        <v>2052</v>
      </c>
    </row>
    <row r="39" spans="1:7" ht="38.25">
      <c r="A39" s="7" t="s">
        <v>194</v>
      </c>
      <c r="B39" s="8" t="s">
        <v>193</v>
      </c>
      <c r="C39" s="9">
        <v>0</v>
      </c>
      <c r="D39" s="9">
        <v>905435</v>
      </c>
      <c r="E39" s="9">
        <v>484665</v>
      </c>
      <c r="F39" s="9">
        <v>481380.6</v>
      </c>
      <c r="G39" s="9">
        <v>3284.4</v>
      </c>
    </row>
    <row r="40" spans="1:7" ht="12.75">
      <c r="A40" s="4" t="s">
        <v>171</v>
      </c>
      <c r="B40" s="5" t="s">
        <v>172</v>
      </c>
      <c r="C40" s="6">
        <v>0</v>
      </c>
      <c r="D40" s="6">
        <v>363475</v>
      </c>
      <c r="E40" s="6">
        <v>363475</v>
      </c>
      <c r="F40" s="6">
        <v>362862</v>
      </c>
      <c r="G40" s="6">
        <v>613</v>
      </c>
    </row>
    <row r="41" spans="1:7" ht="38.25">
      <c r="A41" s="7" t="s">
        <v>173</v>
      </c>
      <c r="B41" s="8" t="s">
        <v>174</v>
      </c>
      <c r="C41" s="9">
        <v>0</v>
      </c>
      <c r="D41" s="9">
        <v>89505</v>
      </c>
      <c r="E41" s="9">
        <v>89505</v>
      </c>
      <c r="F41" s="9">
        <v>88892</v>
      </c>
      <c r="G41" s="9">
        <v>613</v>
      </c>
    </row>
    <row r="42" spans="1:7" ht="12.75">
      <c r="A42" s="7" t="s">
        <v>177</v>
      </c>
      <c r="B42" s="8" t="s">
        <v>145</v>
      </c>
      <c r="C42" s="9">
        <v>0</v>
      </c>
      <c r="D42" s="9">
        <v>213970</v>
      </c>
      <c r="E42" s="9">
        <v>213970</v>
      </c>
      <c r="F42" s="9">
        <v>213970</v>
      </c>
      <c r="G42" s="9">
        <v>0</v>
      </c>
    </row>
    <row r="43" spans="1:7" ht="38.25">
      <c r="A43" s="7" t="s">
        <v>178</v>
      </c>
      <c r="B43" s="8" t="s">
        <v>179</v>
      </c>
      <c r="C43" s="9">
        <v>0</v>
      </c>
      <c r="D43" s="9">
        <v>60000</v>
      </c>
      <c r="E43" s="9">
        <v>60000</v>
      </c>
      <c r="F43" s="9">
        <v>60000</v>
      </c>
      <c r="G43" s="9">
        <v>0</v>
      </c>
    </row>
    <row r="44" spans="1:7" ht="12.75">
      <c r="A44" s="4" t="s">
        <v>29</v>
      </c>
      <c r="B44" s="5" t="s">
        <v>30</v>
      </c>
      <c r="C44" s="6">
        <v>2136732</v>
      </c>
      <c r="D44" s="6">
        <v>24667963.35</v>
      </c>
      <c r="E44" s="6">
        <v>16230060.870000001</v>
      </c>
      <c r="F44" s="6">
        <v>12605365.030000003</v>
      </c>
      <c r="G44" s="6">
        <v>6008160.609999999</v>
      </c>
    </row>
  </sheetData>
  <sheetProtection/>
  <mergeCells count="3">
    <mergeCell ref="B3:G3"/>
    <mergeCell ref="B1:G1"/>
    <mergeCell ref="B2:G2"/>
  </mergeCells>
  <printOptions/>
  <pageMargins left="0.32" right="0.33" top="0.393700787401575" bottom="0.393700787401575" header="0" footer="0"/>
  <pageSetup fitToHeight="500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2018-11-14T08:10:21Z</cp:lastPrinted>
  <dcterms:created xsi:type="dcterms:W3CDTF">2017-04-26T06:35:35Z</dcterms:created>
  <dcterms:modified xsi:type="dcterms:W3CDTF">2018-11-14T08:11:02Z</dcterms:modified>
  <cp:category/>
  <cp:version/>
  <cp:contentType/>
  <cp:contentStatus/>
</cp:coreProperties>
</file>