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465" activeTab="1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заг.ф.'!$10:$10</definedName>
    <definedName name="_xlnm.Print_Titles" localSheetId="0">'доходи заг.ф.'!$10:$10</definedName>
    <definedName name="_xlnm.Print_Titles" localSheetId="2">'доходи сп.ф.'!$10:$10</definedName>
    <definedName name="_xlnm.Print_Area" localSheetId="1">'видатки заг.ф.'!$A$1:$F$22</definedName>
    <definedName name="_xlnm.Print_Area" localSheetId="3">'видатки сп.ф.'!$A$1:$F$18</definedName>
    <definedName name="_xlnm.Print_Area" localSheetId="0">'доходи заг.ф.'!$A$1:$H$30</definedName>
    <definedName name="_xlnm.Print_Area" localSheetId="2">'доходи сп.ф.'!$A$1:$H$19</definedName>
  </definedNames>
  <calcPr fullCalcOnLoad="1"/>
</workbook>
</file>

<file path=xl/sharedStrings.xml><?xml version="1.0" encoding="utf-8"?>
<sst xmlns="http://schemas.openxmlformats.org/spreadsheetml/2006/main" count="152" uniqueCount="96">
  <si>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</si>
  <si>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</si>
  <si>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</si>
  <si>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</si>
  <si>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</si>
  <si>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</si>
  <si>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</si>
  <si>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</si>
  <si>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</si>
  <si>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</si>
  <si>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</si>
  <si>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</si>
  <si>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</si>
  <si>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</si>
  <si>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</si>
  <si>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</si>
  <si>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</si>
  <si>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</si>
  <si>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</t>
  </si>
  <si>
    <t xml:space="preserve">Усього 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</si>
  <si>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</si>
  <si>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</si>
  <si>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</si>
  <si>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</si>
  <si>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</si>
  <si>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</si>
  <si>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</si>
  <si>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Єдиний податок з фізичних осіб </t>
  </si>
  <si>
    <t>Адміністративні штрафи та інші санкції 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</si>
  <si>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</si>
  <si>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</si>
  <si>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Плата за послуги, що надаються бюджетними установами згідно з їх основною діяльністю </t>
  </si>
  <si>
    <t>Організація благоустрою населених пунктів</t>
  </si>
  <si>
    <t>Інші субвенції з місцевого бюджету</t>
  </si>
  <si>
    <t>Надання дошкільної освіти</t>
  </si>
  <si>
    <t>Забезпечення діяльності палаців i будинків культури, клубів, центрів дозвілля та iнших клубних закладів</t>
  </si>
  <si>
    <t>ІV.   Видатки спеціального фонду місцевого бюджету</t>
  </si>
  <si>
    <t>ІІ.   Видатки загального фонду місцевого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</si>
  <si>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</si>
  <si>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</si>
  <si>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</si>
  <si>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</si>
  <si>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</si>
  <si>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</si>
  <si>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</si>
  <si>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</si>
  <si>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</si>
  <si>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</si>
  <si>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</si>
  <si>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</si>
  <si>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</si>
  <si>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</si>
  <si>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0116030</t>
  </si>
  <si>
    <t>14040000</t>
  </si>
  <si>
    <t>18010200</t>
  </si>
  <si>
    <t>18010500</t>
  </si>
  <si>
    <t>18010600</t>
  </si>
  <si>
    <t>18010700</t>
  </si>
  <si>
    <t>18010900</t>
  </si>
  <si>
    <t>18050400</t>
  </si>
  <si>
    <t>18050500</t>
  </si>
  <si>
    <t>21081100</t>
  </si>
  <si>
    <t>22012500</t>
  </si>
  <si>
    <t>22090100</t>
  </si>
  <si>
    <t>41053900</t>
  </si>
  <si>
    <t xml:space="preserve">Усього ( без урахування трансфертів) </t>
  </si>
  <si>
    <t>19010100</t>
  </si>
  <si>
    <t>25010100</t>
  </si>
  <si>
    <t>25010300</t>
  </si>
  <si>
    <t>0111010</t>
  </si>
  <si>
    <t>0114060</t>
  </si>
  <si>
    <t>0119770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</si>
  <si>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</si>
  <si>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</si>
  <si>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24060300</t>
  </si>
  <si>
    <t>Інші надходження 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</si>
  <si>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</si>
  <si>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</si>
  <si>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0110180</t>
  </si>
  <si>
    <t>Інша діяльність у сфері державного управління</t>
  </si>
  <si>
    <t>0119710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</si>
  <si>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</si>
  <si>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Вахновецька сільська рада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</si>
  <si>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</si>
  <si>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</si>
  <si>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Секретар ради</t>
  </si>
  <si>
    <t>Віктор КОСТЮЧЕНКО</t>
  </si>
  <si>
    <t>Додаток 4</t>
  </si>
  <si>
    <t>до рішення селищної ради</t>
  </si>
  <si>
    <t>_____________ № _____________</t>
  </si>
  <si>
    <t xml:space="preserve">ЗВІТ </t>
  </si>
  <si>
    <t>про виконання бюджету Вахновецької сільської ради на 2020 рік</t>
  </si>
  <si>
    <t>Додаток 1</t>
  </si>
  <si>
    <t>Додаток 2</t>
  </si>
  <si>
    <t>грн</t>
  </si>
  <si>
    <t>Додаток 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</si>
</sst>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2" max="2" width="38.875" style="0" customWidth="1"/>
    <col min="3" max="6" width="15.125" style="0" customWidth="1"/>
    <col min="7" max="7" width="12.875" style="0" customWidth="1"/>
  </cols>
  <sheetData>
    <row r="1" s="18" customFormat="1" ht="18.75">
      <c r="D1" s="18" t="s">
        <v>92</v>
      </c>
    </row>
    <row r="2" s="18" customFormat="1" ht="18.75">
      <c r="D2" s="18" t="s">
        <v>88</v>
      </c>
    </row>
    <row r="3" s="18" customFormat="1" ht="18.75">
      <c r="D3" s="18" t="s">
        <v>89</v>
      </c>
    </row>
    <row r="4" s="18" customFormat="1" ht="18.75"/>
    <row r="5" spans="1:8" s="18" customFormat="1" ht="18.75">
      <c r="A5" s="20" t="s">
        <v>90</v>
      </c>
      <c r="B5" s="20"/>
      <c r="C5" s="20"/>
      <c r="D5" s="20"/>
      <c r="E5" s="20"/>
      <c r="F5" s="20"/>
      <c r="G5" s="20"/>
      <c r="H5" s="20"/>
    </row>
    <row r="6" spans="1:8" s="18" customFormat="1" ht="18.75">
      <c r="A6" s="20" t="s">
        <v>91</v>
      </c>
      <c r="B6" s="20"/>
      <c r="C6" s="20"/>
      <c r="D6" s="20"/>
      <c r="E6" s="20"/>
      <c r="F6" s="20"/>
      <c r="G6" s="20"/>
      <c r="H6" s="20"/>
    </row>
    <row r="7" spans="1:8" s="18" customFormat="1" ht="18.75">
      <c r="A7" s="22"/>
      <c r="B7" s="22"/>
      <c r="C7" s="22"/>
      <c r="D7" s="22"/>
      <c r="E7" s="22"/>
      <c r="F7" s="22"/>
      <c r="G7" s="22"/>
      <c r="H7" s="22"/>
    </row>
    <row r="8" spans="1:8" s="18" customFormat="1" ht="18.75">
      <c r="A8" s="20" t="s">
        <v>0</v>
      </c>
      <c r="B8" s="20"/>
      <c r="C8" s="20"/>
      <c r="D8" s="20"/>
      <c r="E8" s="20"/>
      <c r="F8" s="20"/>
      <c r="G8" s="20"/>
      <c r="H8" s="20"/>
    </row>
    <row r="9" spans="1:8" s="18" customFormat="1" ht="18.75">
      <c r="A9" s="23" t="s">
        <v>38</v>
      </c>
      <c r="B9" s="23"/>
      <c r="C9" s="19"/>
      <c r="D9" s="19"/>
      <c r="H9" s="25" t="s">
        <v>94</v>
      </c>
    </row>
    <row r="10" spans="1:8" ht="25.5">
      <c r="A10" s="9" t="s">
        <v>40</v>
      </c>
      <c r="B10" s="10" t="s">
        <v>41</v>
      </c>
      <c r="C10" s="10" t="s">
        <v>21</v>
      </c>
      <c r="D10" s="10" t="s">
        <v>22</v>
      </c>
      <c r="E10" s="10" t="s">
        <v>23</v>
      </c>
      <c r="F10" s="11" t="s">
        <v>24</v>
      </c>
      <c r="G10" s="11" t="s">
        <v>25</v>
      </c>
      <c r="H10" s="11" t="s">
        <v>26</v>
      </c>
    </row>
    <row r="11" spans="1:8" ht="45.75" customHeight="1">
      <c r="A11" s="12" t="s">
        <v>53</v>
      </c>
      <c r="B11" s="13" t="s">
        <v>42</v>
      </c>
      <c r="C11" s="14">
        <v>1600</v>
      </c>
      <c r="D11" s="14">
        <v>1600</v>
      </c>
      <c r="E11" s="14">
        <v>1600</v>
      </c>
      <c r="F11" s="14">
        <v>2036</v>
      </c>
      <c r="G11" s="15">
        <f aca="true" t="shared" si="0" ref="G11:G27">F11-E11</f>
        <v>436</v>
      </c>
      <c r="H11" s="15">
        <f aca="true" t="shared" si="1" ref="H11:H27">IF(E11=0,0,F11/E11*100)</f>
        <v>127.25</v>
      </c>
    </row>
    <row r="12" spans="1:8" ht="53.25" customHeight="1">
      <c r="A12" s="12" t="s">
        <v>54</v>
      </c>
      <c r="B12" s="13" t="s">
        <v>43</v>
      </c>
      <c r="C12" s="14">
        <v>8000</v>
      </c>
      <c r="D12" s="14">
        <v>8000</v>
      </c>
      <c r="E12" s="14">
        <v>8000</v>
      </c>
      <c r="F12" s="14">
        <v>1891.35</v>
      </c>
      <c r="G12" s="15">
        <f t="shared" si="0"/>
        <v>-6108.65</v>
      </c>
      <c r="H12" s="15">
        <f t="shared" si="1"/>
        <v>23.641875</v>
      </c>
    </row>
    <row r="13" spans="1:8" ht="21" customHeight="1">
      <c r="A13" s="12" t="s">
        <v>55</v>
      </c>
      <c r="B13" s="13" t="s">
        <v>44</v>
      </c>
      <c r="C13" s="14">
        <v>5800</v>
      </c>
      <c r="D13" s="14">
        <v>5800</v>
      </c>
      <c r="E13" s="14">
        <v>5800</v>
      </c>
      <c r="F13" s="14">
        <v>5403.3</v>
      </c>
      <c r="G13" s="15">
        <f t="shared" si="0"/>
        <v>-396.6999999999998</v>
      </c>
      <c r="H13" s="15">
        <f t="shared" si="1"/>
        <v>93.1603448275862</v>
      </c>
    </row>
    <row r="14" spans="1:8" ht="17.25" customHeight="1">
      <c r="A14" s="12" t="s">
        <v>56</v>
      </c>
      <c r="B14" s="13" t="s">
        <v>45</v>
      </c>
      <c r="C14" s="14">
        <v>205000</v>
      </c>
      <c r="D14" s="14">
        <v>205000</v>
      </c>
      <c r="E14" s="14">
        <v>205000</v>
      </c>
      <c r="F14" s="14">
        <v>239373.34</v>
      </c>
      <c r="G14" s="15">
        <f t="shared" si="0"/>
        <v>34373.34</v>
      </c>
      <c r="H14" s="15">
        <f t="shared" si="1"/>
        <v>116.76748292682926</v>
      </c>
    </row>
    <row r="15" spans="1:8" ht="22.5" customHeight="1">
      <c r="A15" s="12" t="s">
        <v>57</v>
      </c>
      <c r="B15" s="13" t="s">
        <v>46</v>
      </c>
      <c r="C15" s="14">
        <v>50000</v>
      </c>
      <c r="D15" s="14">
        <v>50000</v>
      </c>
      <c r="E15" s="14">
        <v>50000</v>
      </c>
      <c r="F15" s="14">
        <v>19626.85</v>
      </c>
      <c r="G15" s="15">
        <f t="shared" si="0"/>
        <v>-30373.15</v>
      </c>
      <c r="H15" s="15">
        <f t="shared" si="1"/>
        <v>39.253699999999995</v>
      </c>
    </row>
    <row r="16" spans="1:8" ht="21" customHeight="1">
      <c r="A16" s="12" t="s">
        <v>58</v>
      </c>
      <c r="B16" s="13" t="s">
        <v>47</v>
      </c>
      <c r="C16" s="14">
        <v>14800</v>
      </c>
      <c r="D16" s="14">
        <v>14800</v>
      </c>
      <c r="E16" s="14">
        <v>14800</v>
      </c>
      <c r="F16" s="14">
        <v>14692.11</v>
      </c>
      <c r="G16" s="15">
        <f t="shared" si="0"/>
        <v>-107.88999999999942</v>
      </c>
      <c r="H16" s="15">
        <f t="shared" si="1"/>
        <v>99.27101351351352</v>
      </c>
    </row>
    <row r="17" spans="1:8" ht="15" customHeight="1">
      <c r="A17" s="12" t="s">
        <v>59</v>
      </c>
      <c r="B17" s="13" t="s">
        <v>27</v>
      </c>
      <c r="C17" s="14">
        <v>145000</v>
      </c>
      <c r="D17" s="14">
        <v>145000</v>
      </c>
      <c r="E17" s="14">
        <v>145000</v>
      </c>
      <c r="F17" s="14">
        <v>175900.52</v>
      </c>
      <c r="G17" s="15">
        <f t="shared" si="0"/>
        <v>30900.51999999999</v>
      </c>
      <c r="H17" s="15">
        <f t="shared" si="1"/>
        <v>121.31070344827586</v>
      </c>
    </row>
    <row r="18" spans="1:8" ht="66" customHeight="1">
      <c r="A18" s="12" t="s">
        <v>60</v>
      </c>
      <c r="B18" s="13" t="s">
        <v>48</v>
      </c>
      <c r="C18" s="14">
        <v>420008</v>
      </c>
      <c r="D18" s="14">
        <v>420008</v>
      </c>
      <c r="E18" s="14">
        <v>420008</v>
      </c>
      <c r="F18" s="14">
        <v>227234.62</v>
      </c>
      <c r="G18" s="15">
        <f t="shared" si="0"/>
        <v>-192773.38</v>
      </c>
      <c r="H18" s="15">
        <f t="shared" si="1"/>
        <v>54.10245042951563</v>
      </c>
    </row>
    <row r="19" spans="1:8" ht="23.25" customHeight="1">
      <c r="A19" s="12" t="s">
        <v>61</v>
      </c>
      <c r="B19" s="13" t="s">
        <v>28</v>
      </c>
      <c r="C19" s="14">
        <v>200</v>
      </c>
      <c r="D19" s="14">
        <v>200</v>
      </c>
      <c r="E19" s="14">
        <v>200</v>
      </c>
      <c r="F19" s="14">
        <v>102</v>
      </c>
      <c r="G19" s="15">
        <f t="shared" si="0"/>
        <v>-98</v>
      </c>
      <c r="H19" s="15">
        <f t="shared" si="1"/>
        <v>51</v>
      </c>
    </row>
    <row r="20" spans="1:8" ht="51" customHeight="1">
      <c r="A20" s="12" t="s">
        <v>72</v>
      </c>
      <c r="B20" s="13" t="s">
        <v>73</v>
      </c>
      <c r="C20" s="14">
        <v>0</v>
      </c>
      <c r="D20" s="14">
        <v>0</v>
      </c>
      <c r="E20" s="14">
        <v>0</v>
      </c>
      <c r="F20" s="14">
        <v>17000</v>
      </c>
      <c r="G20" s="15">
        <f t="shared" si="0"/>
        <v>17000</v>
      </c>
      <c r="H20" s="15">
        <f t="shared" si="1"/>
        <v>0</v>
      </c>
    </row>
    <row r="21" spans="1:8" ht="26.25" customHeight="1">
      <c r="A21" s="12" t="s">
        <v>62</v>
      </c>
      <c r="B21" s="13" t="s">
        <v>29</v>
      </c>
      <c r="C21" s="14">
        <v>500</v>
      </c>
      <c r="D21" s="14">
        <v>500</v>
      </c>
      <c r="E21" s="14">
        <v>500</v>
      </c>
      <c r="F21" s="14">
        <v>448.44</v>
      </c>
      <c r="G21" s="15">
        <f t="shared" si="0"/>
        <v>-51.56</v>
      </c>
      <c r="H21" s="15">
        <f t="shared" si="1"/>
        <v>89.688</v>
      </c>
    </row>
    <row r="22" spans="1:8" ht="54.75" customHeight="1">
      <c r="A22" s="12" t="s">
        <v>63</v>
      </c>
      <c r="B22" s="13" t="s">
        <v>30</v>
      </c>
      <c r="C22" s="14">
        <v>20</v>
      </c>
      <c r="D22" s="14">
        <v>20</v>
      </c>
      <c r="E22" s="14">
        <v>20</v>
      </c>
      <c r="F22" s="14">
        <v>6.8</v>
      </c>
      <c r="G22" s="15">
        <f t="shared" si="0"/>
        <v>-13.2</v>
      </c>
      <c r="H22" s="15">
        <f t="shared" si="1"/>
        <v>34</v>
      </c>
    </row>
    <row r="23" spans="1:8" ht="18" customHeight="1">
      <c r="A23" s="12" t="s">
        <v>74</v>
      </c>
      <c r="B23" s="13" t="s">
        <v>75</v>
      </c>
      <c r="C23" s="14">
        <v>0</v>
      </c>
      <c r="D23" s="14">
        <v>0</v>
      </c>
      <c r="E23" s="14">
        <v>0</v>
      </c>
      <c r="F23" s="14">
        <v>43571</v>
      </c>
      <c r="G23" s="15">
        <f t="shared" si="0"/>
        <v>43571</v>
      </c>
      <c r="H23" s="15">
        <f t="shared" si="1"/>
        <v>0</v>
      </c>
    </row>
    <row r="24" spans="1:8" ht="93" customHeight="1">
      <c r="A24" s="12" t="s">
        <v>76</v>
      </c>
      <c r="B24" s="13" t="s">
        <v>77</v>
      </c>
      <c r="C24" s="14">
        <v>0</v>
      </c>
      <c r="D24" s="14">
        <v>0</v>
      </c>
      <c r="E24" s="14">
        <v>0</v>
      </c>
      <c r="F24" s="14">
        <v>358.28</v>
      </c>
      <c r="G24" s="15">
        <f t="shared" si="0"/>
        <v>358.28</v>
      </c>
      <c r="H24" s="15">
        <f t="shared" si="1"/>
        <v>0</v>
      </c>
    </row>
    <row r="25" spans="1:8" ht="19.5" customHeight="1">
      <c r="A25" s="12" t="s">
        <v>64</v>
      </c>
      <c r="B25" s="13" t="s">
        <v>33</v>
      </c>
      <c r="C25" s="14">
        <v>483658</v>
      </c>
      <c r="D25" s="14">
        <v>483658</v>
      </c>
      <c r="E25" s="14">
        <v>483658</v>
      </c>
      <c r="F25" s="14">
        <v>453759.39</v>
      </c>
      <c r="G25" s="15">
        <f t="shared" si="0"/>
        <v>-29898.609999999986</v>
      </c>
      <c r="H25" s="15">
        <f t="shared" si="1"/>
        <v>93.81823313167568</v>
      </c>
    </row>
    <row r="26" spans="1:8" ht="14.25" customHeight="1">
      <c r="A26" s="16" t="s">
        <v>18</v>
      </c>
      <c r="B26" s="17" t="s">
        <v>65</v>
      </c>
      <c r="C26" s="15">
        <v>850928</v>
      </c>
      <c r="D26" s="15">
        <v>850928</v>
      </c>
      <c r="E26" s="15">
        <v>850928</v>
      </c>
      <c r="F26" s="15">
        <v>747644.61</v>
      </c>
      <c r="G26" s="15">
        <f t="shared" si="0"/>
        <v>-103283.39000000001</v>
      </c>
      <c r="H26" s="15">
        <f t="shared" si="1"/>
        <v>87.86226449241299</v>
      </c>
    </row>
    <row r="27" spans="1:8" ht="16.5" customHeight="1">
      <c r="A27" s="16" t="s">
        <v>18</v>
      </c>
      <c r="B27" s="17" t="s">
        <v>19</v>
      </c>
      <c r="C27" s="15">
        <v>1334586</v>
      </c>
      <c r="D27" s="15">
        <v>1334586</v>
      </c>
      <c r="E27" s="15">
        <v>1334586</v>
      </c>
      <c r="F27" s="15">
        <v>1201404</v>
      </c>
      <c r="G27" s="15">
        <f t="shared" si="0"/>
        <v>-133182</v>
      </c>
      <c r="H27" s="15">
        <f t="shared" si="1"/>
        <v>90.0207255283661</v>
      </c>
    </row>
    <row r="28" s="18" customFormat="1" ht="18.75"/>
    <row r="29" s="18" customFormat="1" ht="18.75"/>
    <row r="30" spans="1:3" s="19" customFormat="1" ht="18.75">
      <c r="A30" s="19" t="s">
        <v>85</v>
      </c>
      <c r="C30" s="19" t="s">
        <v>86</v>
      </c>
    </row>
    <row r="31" ht="17.25" customHeight="1"/>
    <row r="32" ht="99" customHeight="1"/>
    <row r="33" ht="81.75" customHeight="1"/>
    <row r="34" ht="20.25" customHeight="1"/>
    <row r="35" ht="26.25" customHeight="1"/>
    <row r="36" ht="29.25" customHeight="1"/>
    <row r="37" ht="55.5" customHeight="1"/>
    <row r="38" ht="65.25" customHeight="1"/>
    <row r="39" ht="45" customHeight="1"/>
    <row r="40" ht="52.5" customHeight="1"/>
    <row r="41" ht="66.75" customHeight="1"/>
    <row r="42" ht="25.5" customHeight="1"/>
    <row r="43" ht="22.5" customHeight="1"/>
    <row r="44" ht="65.25" customHeight="1"/>
    <row r="45" ht="17.25" customHeight="1"/>
    <row r="46" ht="18" customHeight="1"/>
  </sheetData>
  <sheetProtection/>
  <mergeCells count="3">
    <mergeCell ref="A5:H5"/>
    <mergeCell ref="A6:H6"/>
    <mergeCell ref="A8:H8"/>
  </mergeCells>
  <conditionalFormatting sqref="A11:A27">
    <cfRule type="expression" priority="1" dxfId="16" stopIfTrue="1">
      <formula>IV11=1</formula>
    </cfRule>
  </conditionalFormatting>
  <conditionalFormatting sqref="B11:B27">
    <cfRule type="expression" priority="2" dxfId="16" stopIfTrue="1">
      <formula>IV11=1</formula>
    </cfRule>
  </conditionalFormatting>
  <conditionalFormatting sqref="C11:C27">
    <cfRule type="expression" priority="3" dxfId="16" stopIfTrue="1">
      <formula>IV11=1</formula>
    </cfRule>
  </conditionalFormatting>
  <conditionalFormatting sqref="D11:D27">
    <cfRule type="expression" priority="4" dxfId="16" stopIfTrue="1">
      <formula>IV11=1</formula>
    </cfRule>
  </conditionalFormatting>
  <conditionalFormatting sqref="E11:E27">
    <cfRule type="expression" priority="5" dxfId="16" stopIfTrue="1">
      <formula>IV11=1</formula>
    </cfRule>
  </conditionalFormatting>
  <conditionalFormatting sqref="F11:F27">
    <cfRule type="expression" priority="6" dxfId="16" stopIfTrue="1">
      <formula>IV11=1</formula>
    </cfRule>
  </conditionalFormatting>
  <conditionalFormatting sqref="G11:G27">
    <cfRule type="expression" priority="7" dxfId="16" stopIfTrue="1">
      <formula>IV11=1</formula>
    </cfRule>
  </conditionalFormatting>
  <conditionalFormatting sqref="H11:H27">
    <cfRule type="expression" priority="8" dxfId="16" stopIfTrue="1">
      <formula>IV11=1</formula>
    </cfRule>
  </conditionalFormatting>
  <printOptions/>
  <pageMargins left="0.32" right="0.21" top="0.24" bottom="0.25" header="0.21" footer="0.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125" style="0" customWidth="1"/>
    <col min="4" max="4" width="13.75390625" style="0" customWidth="1"/>
    <col min="5" max="5" width="17.125" style="0" customWidth="1"/>
    <col min="6" max="6" width="17.625" style="0" customWidth="1"/>
    <col min="7" max="15" width="15.75390625" style="0" hidden="1" customWidth="1"/>
  </cols>
  <sheetData>
    <row r="1" s="18" customFormat="1" ht="18.75">
      <c r="D1" s="18" t="s">
        <v>93</v>
      </c>
    </row>
    <row r="2" s="18" customFormat="1" ht="18.75">
      <c r="D2" s="18" t="s">
        <v>88</v>
      </c>
    </row>
    <row r="3" s="18" customFormat="1" ht="18.75">
      <c r="D3" s="18" t="s">
        <v>89</v>
      </c>
    </row>
    <row r="4" s="18" customFormat="1" ht="18.75"/>
    <row r="5" spans="1:8" s="18" customFormat="1" ht="18.75">
      <c r="A5" s="20" t="s">
        <v>90</v>
      </c>
      <c r="B5" s="20"/>
      <c r="C5" s="20"/>
      <c r="D5" s="20"/>
      <c r="E5" s="20"/>
      <c r="F5" s="20"/>
      <c r="G5" s="20"/>
      <c r="H5" s="20"/>
    </row>
    <row r="6" spans="1:8" s="18" customFormat="1" ht="18.75">
      <c r="A6" s="20" t="s">
        <v>91</v>
      </c>
      <c r="B6" s="20"/>
      <c r="C6" s="20"/>
      <c r="D6" s="20"/>
      <c r="E6" s="20"/>
      <c r="F6" s="20"/>
      <c r="G6" s="20"/>
      <c r="H6" s="20"/>
    </row>
    <row r="7" spans="1:8" s="18" customFormat="1" ht="18.75">
      <c r="A7" s="22"/>
      <c r="B7" s="22"/>
      <c r="C7" s="22"/>
      <c r="D7" s="22"/>
      <c r="E7" s="22"/>
      <c r="F7" s="22"/>
      <c r="G7" s="22"/>
      <c r="H7" s="22"/>
    </row>
    <row r="8" spans="1:8" s="18" customFormat="1" ht="18.75">
      <c r="A8" s="20" t="s">
        <v>0</v>
      </c>
      <c r="B8" s="20"/>
      <c r="C8" s="20"/>
      <c r="D8" s="20"/>
      <c r="E8" s="20"/>
      <c r="F8" s="20"/>
      <c r="G8" s="20"/>
      <c r="H8" s="20"/>
    </row>
    <row r="9" spans="1:11" s="18" customFormat="1" ht="18.75">
      <c r="A9" s="23" t="s">
        <v>37</v>
      </c>
      <c r="B9" s="24"/>
      <c r="C9" s="24"/>
      <c r="F9" s="25" t="s">
        <v>94</v>
      </c>
      <c r="K9" s="25" t="s">
        <v>1</v>
      </c>
    </row>
    <row r="10" spans="1:15" s="1" customFormat="1" ht="51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7</v>
      </c>
      <c r="H10" s="2" t="s">
        <v>8</v>
      </c>
      <c r="I10" s="2" t="s">
        <v>9</v>
      </c>
      <c r="J10" s="2" t="s">
        <v>10</v>
      </c>
      <c r="K10" s="2" t="s">
        <v>11</v>
      </c>
      <c r="L10" s="2" t="s">
        <v>12</v>
      </c>
      <c r="M10" s="2" t="s">
        <v>13</v>
      </c>
      <c r="N10" s="2" t="s">
        <v>14</v>
      </c>
      <c r="O10" s="2" t="s">
        <v>15</v>
      </c>
    </row>
    <row r="11" spans="1:15" ht="12.75">
      <c r="A11" s="3" t="s">
        <v>16</v>
      </c>
      <c r="B11" s="4" t="s">
        <v>82</v>
      </c>
      <c r="C11" s="5">
        <v>1337275</v>
      </c>
      <c r="D11" s="5">
        <v>1437275</v>
      </c>
      <c r="E11" s="5">
        <v>1120334.34</v>
      </c>
      <c r="F11" s="5">
        <v>1120334.34</v>
      </c>
      <c r="G11" s="5">
        <v>18304012.349999998</v>
      </c>
      <c r="H11" s="5">
        <v>2294323.48</v>
      </c>
      <c r="I11" s="5">
        <v>0</v>
      </c>
      <c r="J11" s="5">
        <f aca="true" t="shared" si="0" ref="J11:J18">E11-F11</f>
        <v>0</v>
      </c>
      <c r="K11" s="5">
        <f aca="true" t="shared" si="1" ref="K11:K18">D11-F11</f>
        <v>316940.6599999999</v>
      </c>
      <c r="L11" s="5">
        <f aca="true" t="shared" si="2" ref="L11:L18">IF(E11=0,0,(F11/E11)*100)</f>
        <v>100</v>
      </c>
      <c r="M11" s="5" t="e">
        <f>D11-#REF!</f>
        <v>#REF!</v>
      </c>
      <c r="N11" s="5" t="e">
        <f>E11-#REF!</f>
        <v>#REF!</v>
      </c>
      <c r="O11" s="5" t="e">
        <f>IF(E11=0,0,(#REF!/E11)*100)</f>
        <v>#REF!</v>
      </c>
    </row>
    <row r="12" spans="1:15" ht="51">
      <c r="A12" s="6" t="s">
        <v>51</v>
      </c>
      <c r="B12" s="7" t="s">
        <v>17</v>
      </c>
      <c r="C12" s="8">
        <v>681867</v>
      </c>
      <c r="D12" s="8">
        <v>681867</v>
      </c>
      <c r="E12" s="8">
        <v>662555.17</v>
      </c>
      <c r="F12" s="8">
        <v>662555.17</v>
      </c>
      <c r="G12" s="8">
        <v>7552887.91</v>
      </c>
      <c r="H12" s="8">
        <v>1462583.91</v>
      </c>
      <c r="I12" s="8">
        <v>0</v>
      </c>
      <c r="J12" s="8">
        <f t="shared" si="0"/>
        <v>0</v>
      </c>
      <c r="K12" s="8">
        <f t="shared" si="1"/>
        <v>19311.829999999958</v>
      </c>
      <c r="L12" s="8">
        <f t="shared" si="2"/>
        <v>100</v>
      </c>
      <c r="M12" s="8" t="e">
        <f>D12-#REF!</f>
        <v>#REF!</v>
      </c>
      <c r="N12" s="8" t="e">
        <f>E12-#REF!</f>
        <v>#REF!</v>
      </c>
      <c r="O12" s="8" t="e">
        <f>IF(E12=0,0,(#REF!/E12)*100)</f>
        <v>#REF!</v>
      </c>
    </row>
    <row r="13" spans="1:15" ht="12.75">
      <c r="A13" s="6" t="s">
        <v>78</v>
      </c>
      <c r="B13" s="7" t="s">
        <v>79</v>
      </c>
      <c r="C13" s="8">
        <v>0</v>
      </c>
      <c r="D13" s="8">
        <v>2000</v>
      </c>
      <c r="E13" s="8">
        <v>1985</v>
      </c>
      <c r="F13" s="8">
        <v>1985</v>
      </c>
      <c r="G13" s="8">
        <v>189381.88</v>
      </c>
      <c r="H13" s="8">
        <v>46329.38</v>
      </c>
      <c r="I13" s="8">
        <v>0</v>
      </c>
      <c r="J13" s="8">
        <f t="shared" si="0"/>
        <v>0</v>
      </c>
      <c r="K13" s="8">
        <f t="shared" si="1"/>
        <v>15</v>
      </c>
      <c r="L13" s="8">
        <f t="shared" si="2"/>
        <v>100</v>
      </c>
      <c r="M13" s="8" t="e">
        <f>D13-#REF!</f>
        <v>#REF!</v>
      </c>
      <c r="N13" s="8" t="e">
        <f>E13-#REF!</f>
        <v>#REF!</v>
      </c>
      <c r="O13" s="8" t="e">
        <f>IF(E13=0,0,(#REF!/E13)*100)</f>
        <v>#REF!</v>
      </c>
    </row>
    <row r="14" spans="1:15" ht="12.75">
      <c r="A14" s="6" t="s">
        <v>69</v>
      </c>
      <c r="B14" s="7" t="s">
        <v>34</v>
      </c>
      <c r="C14" s="8">
        <v>307318</v>
      </c>
      <c r="D14" s="8">
        <v>307318</v>
      </c>
      <c r="E14" s="8">
        <v>296499.29</v>
      </c>
      <c r="F14" s="8">
        <v>296499.29</v>
      </c>
      <c r="G14" s="8">
        <v>898440.08</v>
      </c>
      <c r="H14" s="8">
        <v>112189.48</v>
      </c>
      <c r="I14" s="8">
        <v>0</v>
      </c>
      <c r="J14" s="8">
        <f t="shared" si="0"/>
        <v>0</v>
      </c>
      <c r="K14" s="8">
        <f t="shared" si="1"/>
        <v>10818.710000000021</v>
      </c>
      <c r="L14" s="8">
        <f t="shared" si="2"/>
        <v>100</v>
      </c>
      <c r="M14" s="8" t="e">
        <f>D14-#REF!</f>
        <v>#REF!</v>
      </c>
      <c r="N14" s="8" t="e">
        <f>E14-#REF!</f>
        <v>#REF!</v>
      </c>
      <c r="O14" s="8" t="e">
        <f>IF(E14=0,0,(#REF!/E14)*100)</f>
        <v>#REF!</v>
      </c>
    </row>
    <row r="15" spans="1:15" ht="25.5">
      <c r="A15" s="6" t="s">
        <v>70</v>
      </c>
      <c r="B15" s="7" t="s">
        <v>35</v>
      </c>
      <c r="C15" s="8">
        <v>176340</v>
      </c>
      <c r="D15" s="8">
        <v>176340</v>
      </c>
      <c r="E15" s="8">
        <v>157260.1</v>
      </c>
      <c r="F15" s="8">
        <v>157260.1</v>
      </c>
      <c r="G15" s="8">
        <v>28931.15</v>
      </c>
      <c r="H15" s="8">
        <v>51577.53</v>
      </c>
      <c r="I15" s="8">
        <v>0</v>
      </c>
      <c r="J15" s="8">
        <f t="shared" si="0"/>
        <v>0</v>
      </c>
      <c r="K15" s="8">
        <f t="shared" si="1"/>
        <v>19079.899999999994</v>
      </c>
      <c r="L15" s="8">
        <f t="shared" si="2"/>
        <v>100</v>
      </c>
      <c r="M15" s="8" t="e">
        <f>D15-#REF!</f>
        <v>#REF!</v>
      </c>
      <c r="N15" s="8" t="e">
        <f>E15-#REF!</f>
        <v>#REF!</v>
      </c>
      <c r="O15" s="8" t="e">
        <f>IF(E15=0,0,(#REF!/E15)*100)</f>
        <v>#REF!</v>
      </c>
    </row>
    <row r="16" spans="1:15" ht="12.75">
      <c r="A16" s="6" t="s">
        <v>52</v>
      </c>
      <c r="B16" s="7" t="s">
        <v>32</v>
      </c>
      <c r="C16" s="8">
        <v>0</v>
      </c>
      <c r="D16" s="8">
        <v>1500</v>
      </c>
      <c r="E16" s="8">
        <v>1476.89</v>
      </c>
      <c r="F16" s="8">
        <v>1476.89</v>
      </c>
      <c r="G16" s="8">
        <v>4531139.78</v>
      </c>
      <c r="H16" s="8">
        <v>0</v>
      </c>
      <c r="I16" s="8">
        <v>0</v>
      </c>
      <c r="J16" s="8">
        <f t="shared" si="0"/>
        <v>0</v>
      </c>
      <c r="K16" s="8">
        <f t="shared" si="1"/>
        <v>23.1099999999999</v>
      </c>
      <c r="L16" s="8">
        <f t="shared" si="2"/>
        <v>100</v>
      </c>
      <c r="M16" s="8" t="e">
        <f>D16-#REF!</f>
        <v>#REF!</v>
      </c>
      <c r="N16" s="8" t="e">
        <f>E16-#REF!</f>
        <v>#REF!</v>
      </c>
      <c r="O16" s="8" t="e">
        <f>IF(E16=0,0,(#REF!/E16)*100)</f>
        <v>#REF!</v>
      </c>
    </row>
    <row r="17" spans="1:15" ht="38.25">
      <c r="A17" s="6" t="s">
        <v>80</v>
      </c>
      <c r="B17" s="7" t="s">
        <v>81</v>
      </c>
      <c r="C17" s="8">
        <v>30000</v>
      </c>
      <c r="D17" s="8">
        <v>30000</v>
      </c>
      <c r="E17" s="8">
        <v>0</v>
      </c>
      <c r="F17" s="8">
        <v>0</v>
      </c>
      <c r="G17" s="8">
        <v>26952</v>
      </c>
      <c r="H17" s="8">
        <v>236164.87</v>
      </c>
      <c r="I17" s="8">
        <v>0</v>
      </c>
      <c r="J17" s="8">
        <f t="shared" si="0"/>
        <v>0</v>
      </c>
      <c r="K17" s="8">
        <f t="shared" si="1"/>
        <v>30000</v>
      </c>
      <c r="L17" s="8">
        <f t="shared" si="2"/>
        <v>0</v>
      </c>
      <c r="M17" s="8" t="e">
        <f>D17-#REF!</f>
        <v>#REF!</v>
      </c>
      <c r="N17" s="8" t="e">
        <f>E17-#REF!</f>
        <v>#REF!</v>
      </c>
      <c r="O17" s="8">
        <f>IF(E17=0,0,(#REF!/E17)*100)</f>
        <v>0</v>
      </c>
    </row>
    <row r="18" spans="1:15" ht="12.75">
      <c r="A18" s="6" t="s">
        <v>71</v>
      </c>
      <c r="B18" s="7" t="s">
        <v>33</v>
      </c>
      <c r="C18" s="8">
        <v>139061</v>
      </c>
      <c r="D18" s="8">
        <v>147771</v>
      </c>
      <c r="E18" s="8">
        <v>111180.77</v>
      </c>
      <c r="F18" s="8">
        <v>111180.77</v>
      </c>
      <c r="G18" s="8">
        <v>212400</v>
      </c>
      <c r="H18" s="8">
        <v>0</v>
      </c>
      <c r="I18" s="8">
        <v>0</v>
      </c>
      <c r="J18" s="8">
        <f t="shared" si="0"/>
        <v>0</v>
      </c>
      <c r="K18" s="8">
        <f t="shared" si="1"/>
        <v>36590.229999999996</v>
      </c>
      <c r="L18" s="8">
        <f t="shared" si="2"/>
        <v>100</v>
      </c>
      <c r="M18" s="8" t="e">
        <f>D18-#REF!</f>
        <v>#REF!</v>
      </c>
      <c r="N18" s="8" t="e">
        <f>E18-#REF!</f>
        <v>#REF!</v>
      </c>
      <c r="O18" s="8" t="e">
        <f>IF(E18=0,0,(#REF!/E18)*100)</f>
        <v>#REF!</v>
      </c>
    </row>
    <row r="19" spans="1:6" ht="12.75">
      <c r="A19" s="3" t="s">
        <v>18</v>
      </c>
      <c r="B19" s="4" t="s">
        <v>19</v>
      </c>
      <c r="C19" s="5">
        <v>1334586</v>
      </c>
      <c r="D19" s="5">
        <v>1346796</v>
      </c>
      <c r="E19" s="5">
        <v>1230957.22</v>
      </c>
      <c r="F19" s="5">
        <v>1230957.22</v>
      </c>
    </row>
    <row r="20" s="18" customFormat="1" ht="18.75"/>
    <row r="21" s="18" customFormat="1" ht="18.75"/>
    <row r="22" spans="1:3" s="19" customFormat="1" ht="18.75">
      <c r="A22" s="19" t="s">
        <v>85</v>
      </c>
      <c r="C22" s="19" t="s">
        <v>86</v>
      </c>
    </row>
  </sheetData>
  <sheetProtection/>
  <mergeCells count="3">
    <mergeCell ref="A5:H5"/>
    <mergeCell ref="A6:H6"/>
    <mergeCell ref="A8:H8"/>
  </mergeCells>
  <printOptions/>
  <pageMargins left="0.64" right="0.33" top="0.23" bottom="0.19" header="0" footer="0"/>
  <pageSetup fitToHeight="50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A1" sqref="A1:IV8"/>
    </sheetView>
  </sheetViews>
  <sheetFormatPr defaultColWidth="9.00390625" defaultRowHeight="12.75"/>
  <cols>
    <col min="1" max="1" width="10.375" style="0" bestFit="1" customWidth="1"/>
    <col min="2" max="2" width="41.25390625" style="0" customWidth="1"/>
    <col min="3" max="3" width="13.25390625" style="0" customWidth="1"/>
    <col min="4" max="5" width="12.125" style="0" customWidth="1"/>
    <col min="6" max="7" width="11.625" style="0" customWidth="1"/>
    <col min="8" max="8" width="9.25390625" style="0" bestFit="1" customWidth="1"/>
  </cols>
  <sheetData>
    <row r="1" s="18" customFormat="1" ht="18.75">
      <c r="D1" s="18" t="s">
        <v>95</v>
      </c>
    </row>
    <row r="2" s="18" customFormat="1" ht="18.75">
      <c r="D2" s="18" t="s">
        <v>88</v>
      </c>
    </row>
    <row r="3" s="18" customFormat="1" ht="18.75">
      <c r="D3" s="18" t="s">
        <v>89</v>
      </c>
    </row>
    <row r="4" s="18" customFormat="1" ht="18.75"/>
    <row r="5" spans="1:8" s="18" customFormat="1" ht="18.75">
      <c r="A5" s="20" t="s">
        <v>90</v>
      </c>
      <c r="B5" s="20"/>
      <c r="C5" s="20"/>
      <c r="D5" s="20"/>
      <c r="E5" s="20"/>
      <c r="F5" s="20"/>
      <c r="G5" s="20"/>
      <c r="H5" s="20"/>
    </row>
    <row r="6" spans="1:8" s="18" customFormat="1" ht="18.75">
      <c r="A6" s="20" t="s">
        <v>91</v>
      </c>
      <c r="B6" s="20"/>
      <c r="C6" s="20"/>
      <c r="D6" s="20"/>
      <c r="E6" s="20"/>
      <c r="F6" s="20"/>
      <c r="G6" s="20"/>
      <c r="H6" s="20"/>
    </row>
    <row r="7" spans="1:8" s="18" customFormat="1" ht="18.75">
      <c r="A7" s="22"/>
      <c r="B7" s="22"/>
      <c r="C7" s="22"/>
      <c r="D7" s="22"/>
      <c r="E7" s="22"/>
      <c r="F7" s="22"/>
      <c r="G7" s="22"/>
      <c r="H7" s="22"/>
    </row>
    <row r="8" spans="1:8" s="18" customFormat="1" ht="18.75">
      <c r="A8" s="20" t="s">
        <v>20</v>
      </c>
      <c r="B8" s="20"/>
      <c r="C8" s="20"/>
      <c r="D8" s="20"/>
      <c r="E8" s="20"/>
      <c r="F8" s="20"/>
      <c r="G8" s="20"/>
      <c r="H8" s="20"/>
    </row>
    <row r="9" spans="1:8" s="18" customFormat="1" ht="18.75">
      <c r="A9" s="23" t="s">
        <v>39</v>
      </c>
      <c r="B9" s="23"/>
      <c r="C9" s="19"/>
      <c r="H9" s="18" t="s">
        <v>94</v>
      </c>
    </row>
    <row r="10" spans="1:8" ht="25.5">
      <c r="A10" s="9" t="s">
        <v>40</v>
      </c>
      <c r="B10" s="10" t="s">
        <v>41</v>
      </c>
      <c r="C10" s="10" t="s">
        <v>21</v>
      </c>
      <c r="D10" s="10" t="s">
        <v>22</v>
      </c>
      <c r="E10" s="10" t="s">
        <v>23</v>
      </c>
      <c r="F10" s="11" t="s">
        <v>24</v>
      </c>
      <c r="G10" s="11" t="s">
        <v>25</v>
      </c>
      <c r="H10" s="11" t="s">
        <v>26</v>
      </c>
    </row>
    <row r="11" spans="1:8" ht="63.75">
      <c r="A11" s="12" t="s">
        <v>66</v>
      </c>
      <c r="B11" s="13" t="s">
        <v>49</v>
      </c>
      <c r="C11" s="14">
        <v>0</v>
      </c>
      <c r="D11" s="14">
        <v>0</v>
      </c>
      <c r="E11" s="14">
        <v>0</v>
      </c>
      <c r="F11" s="14">
        <v>0.72</v>
      </c>
      <c r="G11" s="15">
        <f aca="true" t="shared" si="0" ref="G11:G16">F11-E11</f>
        <v>0.72</v>
      </c>
      <c r="H11" s="15">
        <f aca="true" t="shared" si="1" ref="H11:H16">IF(E11=0,0,F11/E11*100)</f>
        <v>0</v>
      </c>
    </row>
    <row r="12" spans="1:8" ht="51">
      <c r="A12" s="12" t="s">
        <v>83</v>
      </c>
      <c r="B12" s="13" t="s">
        <v>84</v>
      </c>
      <c r="C12" s="14">
        <v>0</v>
      </c>
      <c r="D12" s="14">
        <v>0</v>
      </c>
      <c r="E12" s="14">
        <v>0</v>
      </c>
      <c r="F12" s="14">
        <v>1139</v>
      </c>
      <c r="G12" s="15">
        <f t="shared" si="0"/>
        <v>1139</v>
      </c>
      <c r="H12" s="15">
        <f t="shared" si="1"/>
        <v>0</v>
      </c>
    </row>
    <row r="13" spans="1:8" ht="38.25">
      <c r="A13" s="12" t="s">
        <v>67</v>
      </c>
      <c r="B13" s="13" t="s">
        <v>31</v>
      </c>
      <c r="C13" s="14">
        <v>1800</v>
      </c>
      <c r="D13" s="14">
        <v>1800</v>
      </c>
      <c r="E13" s="14">
        <v>1800</v>
      </c>
      <c r="F13" s="14">
        <v>666</v>
      </c>
      <c r="G13" s="15">
        <f t="shared" si="0"/>
        <v>-1134</v>
      </c>
      <c r="H13" s="15">
        <f t="shared" si="1"/>
        <v>37</v>
      </c>
    </row>
    <row r="14" spans="1:8" ht="51">
      <c r="A14" s="12" t="s">
        <v>68</v>
      </c>
      <c r="B14" s="13" t="s">
        <v>50</v>
      </c>
      <c r="C14" s="14">
        <v>1000</v>
      </c>
      <c r="D14" s="14">
        <v>1000</v>
      </c>
      <c r="E14" s="14">
        <v>1000</v>
      </c>
      <c r="F14" s="14">
        <v>0</v>
      </c>
      <c r="G14" s="15">
        <f t="shared" si="0"/>
        <v>-1000</v>
      </c>
      <c r="H14" s="15">
        <f t="shared" si="1"/>
        <v>0</v>
      </c>
    </row>
    <row r="15" spans="1:8" ht="12.75">
      <c r="A15" s="16" t="s">
        <v>18</v>
      </c>
      <c r="B15" s="17" t="s">
        <v>65</v>
      </c>
      <c r="C15" s="15">
        <v>2800</v>
      </c>
      <c r="D15" s="15">
        <v>2800</v>
      </c>
      <c r="E15" s="15">
        <v>2800</v>
      </c>
      <c r="F15" s="15">
        <v>1805.72</v>
      </c>
      <c r="G15" s="15">
        <f t="shared" si="0"/>
        <v>-994.28</v>
      </c>
      <c r="H15" s="15">
        <f t="shared" si="1"/>
        <v>64.49000000000001</v>
      </c>
    </row>
    <row r="16" spans="1:8" ht="12.75">
      <c r="A16" s="16" t="s">
        <v>18</v>
      </c>
      <c r="B16" s="17" t="s">
        <v>19</v>
      </c>
      <c r="C16" s="15">
        <v>2800</v>
      </c>
      <c r="D16" s="15">
        <v>2800</v>
      </c>
      <c r="E16" s="15">
        <v>2800</v>
      </c>
      <c r="F16" s="15">
        <v>1805.72</v>
      </c>
      <c r="G16" s="15">
        <f t="shared" si="0"/>
        <v>-994.28</v>
      </c>
      <c r="H16" s="15">
        <f t="shared" si="1"/>
        <v>64.49000000000001</v>
      </c>
    </row>
    <row r="17" s="18" customFormat="1" ht="18.75"/>
    <row r="18" s="18" customFormat="1" ht="18.75"/>
    <row r="19" spans="1:3" s="19" customFormat="1" ht="18.75">
      <c r="A19" s="19" t="s">
        <v>85</v>
      </c>
      <c r="C19" s="19" t="s">
        <v>86</v>
      </c>
    </row>
  </sheetData>
  <sheetProtection/>
  <mergeCells count="3">
    <mergeCell ref="A5:H5"/>
    <mergeCell ref="A6:H6"/>
    <mergeCell ref="A8:H8"/>
  </mergeCells>
  <conditionalFormatting sqref="A11:A16">
    <cfRule type="expression" priority="1" dxfId="16" stopIfTrue="1">
      <formula>IV11=1</formula>
    </cfRule>
  </conditionalFormatting>
  <conditionalFormatting sqref="B11:B16">
    <cfRule type="expression" priority="2" dxfId="16" stopIfTrue="1">
      <formula>IV11=1</formula>
    </cfRule>
  </conditionalFormatting>
  <conditionalFormatting sqref="C11:C16">
    <cfRule type="expression" priority="3" dxfId="16" stopIfTrue="1">
      <formula>IV11=1</formula>
    </cfRule>
  </conditionalFormatting>
  <conditionalFormatting sqref="D11:D16">
    <cfRule type="expression" priority="4" dxfId="16" stopIfTrue="1">
      <formula>IV11=1</formula>
    </cfRule>
  </conditionalFormatting>
  <conditionalFormatting sqref="E11:E16">
    <cfRule type="expression" priority="5" dxfId="16" stopIfTrue="1">
      <formula>IV11=1</formula>
    </cfRule>
  </conditionalFormatting>
  <conditionalFormatting sqref="F11:F16">
    <cfRule type="expression" priority="6" dxfId="16" stopIfTrue="1">
      <formula>IV11=1</formula>
    </cfRule>
  </conditionalFormatting>
  <conditionalFormatting sqref="G11:G16">
    <cfRule type="expression" priority="7" dxfId="16" stopIfTrue="1">
      <formula>IV11=1</formula>
    </cfRule>
  </conditionalFormatting>
  <conditionalFormatting sqref="H11:H16">
    <cfRule type="expression" priority="8" dxfId="16" stopIfTrue="1">
      <formula>IV11=1</formula>
    </cfRule>
  </conditionalFormatting>
  <printOptions/>
  <pageMargins left="0.75" right="0.2" top="0.39" bottom="0.24" header="0.27" footer="0.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5.25390625" style="0" customWidth="1"/>
    <col min="4" max="4" width="13.625" style="0" customWidth="1"/>
    <col min="5" max="5" width="17.625" style="0" customWidth="1"/>
    <col min="6" max="6" width="16.625" style="0" customWidth="1"/>
  </cols>
  <sheetData>
    <row r="1" s="18" customFormat="1" ht="18.75">
      <c r="D1" s="18" t="s">
        <v>87</v>
      </c>
    </row>
    <row r="2" s="18" customFormat="1" ht="18.75">
      <c r="D2" s="18" t="s">
        <v>88</v>
      </c>
    </row>
    <row r="3" s="18" customFormat="1" ht="18.75">
      <c r="D3" s="18" t="s">
        <v>89</v>
      </c>
    </row>
    <row r="4" s="18" customFormat="1" ht="18.75"/>
    <row r="5" spans="1:8" s="18" customFormat="1" ht="18.75">
      <c r="A5" s="20" t="s">
        <v>90</v>
      </c>
      <c r="B5" s="20"/>
      <c r="C5" s="20"/>
      <c r="D5" s="20"/>
      <c r="E5" s="20"/>
      <c r="F5" s="20"/>
      <c r="G5" s="21"/>
      <c r="H5" s="21"/>
    </row>
    <row r="6" spans="1:8" s="18" customFormat="1" ht="18.75">
      <c r="A6" s="20" t="s">
        <v>91</v>
      </c>
      <c r="B6" s="20"/>
      <c r="C6" s="20"/>
      <c r="D6" s="20"/>
      <c r="E6" s="20"/>
      <c r="F6" s="20"/>
      <c r="G6" s="21"/>
      <c r="H6" s="21"/>
    </row>
    <row r="7" spans="1:8" s="18" customFormat="1" ht="18.75">
      <c r="A7" s="22"/>
      <c r="B7" s="22"/>
      <c r="C7" s="22"/>
      <c r="D7" s="22"/>
      <c r="E7" s="22"/>
      <c r="F7" s="22"/>
      <c r="G7" s="22"/>
      <c r="H7" s="22"/>
    </row>
    <row r="8" spans="1:8" s="18" customFormat="1" ht="18.75">
      <c r="A8" s="20" t="s">
        <v>20</v>
      </c>
      <c r="B8" s="20"/>
      <c r="C8" s="20"/>
      <c r="D8" s="20"/>
      <c r="E8" s="20"/>
      <c r="F8" s="20"/>
      <c r="G8" s="21"/>
      <c r="H8" s="21"/>
    </row>
    <row r="9" spans="1:6" s="18" customFormat="1" ht="18.75">
      <c r="A9" s="23" t="s">
        <v>36</v>
      </c>
      <c r="C9" s="24"/>
      <c r="D9" s="24"/>
      <c r="F9" s="25" t="s">
        <v>94</v>
      </c>
    </row>
    <row r="10" spans="1:6" s="1" customFormat="1" ht="51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</row>
    <row r="11" spans="1:6" ht="16.5" customHeight="1">
      <c r="A11" s="3" t="s">
        <v>16</v>
      </c>
      <c r="B11" s="4" t="s">
        <v>82</v>
      </c>
      <c r="C11" s="5">
        <v>2800</v>
      </c>
      <c r="D11" s="5">
        <v>2800</v>
      </c>
      <c r="E11" s="5">
        <v>0</v>
      </c>
      <c r="F11" s="5">
        <v>0</v>
      </c>
    </row>
    <row r="12" spans="1:6" ht="51">
      <c r="A12" s="6" t="s">
        <v>51</v>
      </c>
      <c r="B12" s="7" t="s">
        <v>17</v>
      </c>
      <c r="C12" s="8">
        <v>500</v>
      </c>
      <c r="D12" s="8">
        <v>500</v>
      </c>
      <c r="E12" s="8">
        <v>0</v>
      </c>
      <c r="F12" s="8">
        <v>0</v>
      </c>
    </row>
    <row r="13" spans="1:6" ht="12.75">
      <c r="A13" s="6" t="s">
        <v>69</v>
      </c>
      <c r="B13" s="7" t="s">
        <v>34</v>
      </c>
      <c r="C13" s="8">
        <v>1800</v>
      </c>
      <c r="D13" s="8">
        <v>1800</v>
      </c>
      <c r="E13" s="8">
        <v>0</v>
      </c>
      <c r="F13" s="8">
        <v>0</v>
      </c>
    </row>
    <row r="14" spans="1:6" ht="25.5">
      <c r="A14" s="6" t="s">
        <v>70</v>
      </c>
      <c r="B14" s="7" t="s">
        <v>35</v>
      </c>
      <c r="C14" s="8">
        <v>500</v>
      </c>
      <c r="D14" s="8">
        <v>500</v>
      </c>
      <c r="E14" s="8">
        <v>0</v>
      </c>
      <c r="F14" s="8">
        <v>0</v>
      </c>
    </row>
    <row r="15" spans="1:6" ht="12.75">
      <c r="A15" s="3" t="s">
        <v>18</v>
      </c>
      <c r="B15" s="4" t="s">
        <v>19</v>
      </c>
      <c r="C15" s="5">
        <v>2800</v>
      </c>
      <c r="D15" s="5">
        <v>2800</v>
      </c>
      <c r="E15" s="5">
        <v>0</v>
      </c>
      <c r="F15" s="5">
        <v>0</v>
      </c>
    </row>
    <row r="16" s="18" customFormat="1" ht="18.75"/>
    <row r="17" s="18" customFormat="1" ht="18.75"/>
    <row r="18" spans="1:3" s="19" customFormat="1" ht="18.75">
      <c r="A18" s="19" t="s">
        <v>85</v>
      </c>
      <c r="C18" s="19" t="s">
        <v>86</v>
      </c>
    </row>
  </sheetData>
  <sheetProtection/>
  <mergeCells count="3">
    <mergeCell ref="A5:F5"/>
    <mergeCell ref="A6:F6"/>
    <mergeCell ref="A8:F8"/>
  </mergeCells>
  <printOptions/>
  <pageMargins left="0.32" right="0.33" top="0.393700787401575" bottom="0.393700787401575" header="0" footer="0"/>
  <pageSetup fitToHeight="500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cp:lastPrinted>2020-10-22T13:27:07Z</cp:lastPrinted>
  <dcterms:created xsi:type="dcterms:W3CDTF">2017-04-26T06:35:35Z</dcterms:created>
  <dcterms:modified xsi:type="dcterms:W3CDTF">2021-02-09T12:41:22Z</dcterms:modified>
  <cp:category/>
  <cp:version/>
  <cp:contentType/>
  <cp:contentStatus/>
</cp:coreProperties>
</file>