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465" activeTab="2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заг.ф.'!$5:$5</definedName>
    <definedName name="_xlnm.Print_Titles" localSheetId="0">'доходи заг.ф.'!$5:$6</definedName>
    <definedName name="_xlnm.Print_Titles" localSheetId="2">'доходи сп.ф.'!$6:$7</definedName>
    <definedName name="_xlnm.Print_Area" localSheetId="1">'видатки заг.ф.'!$A$1:$F$50</definedName>
    <definedName name="_xlnm.Print_Area" localSheetId="3">'видатки сп.ф.'!$A$1:$F$44</definedName>
    <definedName name="_xlnm.Print_Area" localSheetId="2">'доходи сп.ф.'!$A$1:$H$40</definedName>
  </definedNames>
  <calcPr fullCalcOnLoad="1"/>
</workbook>
</file>

<file path=xl/sharedStrings.xml><?xml version="1.0" encoding="utf-8"?>
<sst xmlns="http://schemas.openxmlformats.org/spreadsheetml/2006/main" count="325" uniqueCount="233">
  <si>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</si>
  <si>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</si>
  <si>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</si>
  <si>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</si>
  <si>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</si>
  <si>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</si>
  <si>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</si>
  <si>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</si>
  <si>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</si>
  <si>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</si>
  <si>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</si>
  <si>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</si>
  <si>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</si>
  <si>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</si>
  <si>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</si>
  <si>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</si>
  <si>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</si>
  <si>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</si>
  <si>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</si>
  <si>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</si>
  <si>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</si>
  <si>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</si>
  <si>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</si>
  <si>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10</t>
  </si>
  <si>
    <t>Відділ освіти, молоді та спорту Новоушицької селищної ради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</si>
  <si>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</si>
  <si>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</si>
  <si>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</si>
  <si>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</si>
  <si>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</si>
  <si>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</si>
  <si>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</si>
  <si>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</si>
  <si>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</si>
  <si>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</si>
  <si>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</si>
  <si>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</si>
  <si>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</si>
  <si>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</si>
  <si>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</si>
  <si>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</si>
  <si>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</si>
  <si>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</si>
  <si>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</si>
  <si>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</si>
  <si>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</si>
  <si>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</si>
  <si>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</si>
  <si>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</si>
  <si>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</si>
  <si>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</si>
  <si>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</si>
  <si>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</si>
  <si>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</si>
  <si>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</si>
  <si>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</si>
  <si>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</si>
  <si>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</si>
  <si>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</si>
  <si>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</si>
  <si>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</si>
  <si>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</si>
  <si>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</si>
  <si>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</si>
  <si>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</si>
  <si>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</si>
  <si>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</si>
  <si>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</si>
  <si>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</si>
  <si>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</si>
  <si>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</si>
  <si>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</si>
  <si>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</si>
  <si>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</si>
  <si>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</si>
  <si>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</si>
  <si>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</si>
  <si>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</si>
  <si>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</si>
  <si>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</si>
  <si>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</si>
  <si>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</si>
  <si>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</si>
  <si>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</si>
  <si>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</si>
  <si>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</si>
  <si>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</si>
  <si>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</si>
  <si>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</si>
  <si>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</si>
  <si>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</si>
  <si>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</si>
  <si>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</si>
  <si>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0110150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</si>
  <si>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</si>
  <si>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</si>
  <si>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</si>
  <si>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</si>
  <si>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</si>
  <si>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Відшкодування вартості лікарських засобів для лікування окремих захворювань</t>
  </si>
  <si>
    <t>0113033</t>
  </si>
  <si>
    <t>Компенсаційні виплати на пільговий проїзд автомобільним транспортом окремим категоріям громадян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</si>
  <si>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</si>
  <si>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</si>
  <si>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</si>
  <si>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</si>
  <si>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</si>
  <si>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</si>
  <si>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</si>
  <si>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</si>
  <si>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</si>
  <si>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</si>
  <si>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</si>
  <si>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Забезпечення діяльності місцевої пожежної охорони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</si>
  <si>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</si>
  <si>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</si>
  <si>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06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</si>
  <si>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</si>
  <si>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</si>
  <si>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</si>
  <si>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</si>
  <si>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</si>
  <si>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</si>
  <si>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</si>
  <si>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</si>
  <si>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</si>
  <si>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</si>
  <si>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</si>
  <si>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0615012</t>
  </si>
  <si>
    <t>Проведення навчально-тренувальних зборів і змагань з неолімпійських видів спорту</t>
  </si>
  <si>
    <t>0615031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</si>
  <si>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</si>
  <si>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</si>
  <si>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</si>
  <si>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</si>
  <si>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</si>
  <si>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</si>
  <si>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</si>
  <si>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</si>
  <si>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</si>
  <si>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</si>
  <si>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</si>
  <si>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</si>
  <si>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</si>
  <si>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</si>
  <si>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</si>
  <si>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</si>
  <si>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</si>
  <si>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</si>
  <si>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</si>
  <si>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</si>
  <si>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Будівництво об`єктів житлово-комунального господарства</t>
  </si>
  <si>
    <t>0117330</t>
  </si>
  <si>
    <t>Співфінансування інвестиційних проектів, що реалізуються за рахунок коштів державного фонду регіонального розвитку</t>
  </si>
  <si>
    <t>0118311</t>
  </si>
  <si>
    <t>0617361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</si>
  <si>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</si>
  <si>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</si>
  <si>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1017363</t>
  </si>
  <si>
    <t>ІV.   Видатки спеціального фонду місцевого бюджету</t>
  </si>
  <si>
    <t>ІІ.   Видатки загального фонду місцевого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</si>
  <si>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</si>
  <si>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Інші надходження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</si>
  <si>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</si>
  <si>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</si>
  <si>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</si>
  <si>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</si>
  <si>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І. Доходи загального фонду місцевого бюджету</t>
  </si>
  <si>
    <t>ІІІ. Доходи спеціального фонду місцевого бюджету</t>
  </si>
  <si>
    <t>0113210</t>
  </si>
  <si>
    <t>Організація та проведення громадських робіт</t>
  </si>
  <si>
    <t>0615011</t>
  </si>
  <si>
    <t>Проведення навчально-тренувальних зборів і змагань з олімпійських видів спорту</t>
  </si>
  <si>
    <t>0617321</t>
  </si>
  <si>
    <t>Будівництво освітніх установ та закладів</t>
  </si>
  <si>
    <t>ККД</t>
  </si>
  <si>
    <t>Доходи</t>
  </si>
  <si>
    <t>отг. Новоушицька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</si>
  <si>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</si>
  <si>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</si>
  <si>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</si>
  <si>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</si>
  <si>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</si>
  <si>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</si>
  <si>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</si>
  <si>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</si>
  <si>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</si>
  <si>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</si>
  <si>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</si>
  <si>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</si>
  <si>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</si>
  <si>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</si>
  <si>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</si>
  <si>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</si>
  <si>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</si>
  <si>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</si>
  <si>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</si>
  <si>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</si>
  <si>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</si>
  <si>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</si>
  <si>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</si>
  <si>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</si>
  <si>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</si>
  <si>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</si>
  <si>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</si>
  <si>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</si>
  <si>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</si>
  <si>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</si>
  <si>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</si>
  <si>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</si>
  <si>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</si>
  <si>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</si>
  <si>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</si>
  <si>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</si>
  <si>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</si>
  <si>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</si>
  <si>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</si>
  <si>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</si>
  <si>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0611170</t>
  </si>
  <si>
    <t>Забезпечення діяльності інклюзивно-ресурсних центрів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</si>
  <si>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</si>
  <si>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</si>
  <si>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</si>
  <si>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</si>
  <si>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про виконання місцевого бюджету за І півріччя 2019 року</t>
  </si>
  <si>
    <t>Будівництво1 інших об`єктів комунальної власності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</si>
  <si>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</si>
  <si>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</si>
  <si>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0118340</t>
  </si>
  <si>
    <t>Природоохоронні заходи за рахунок цільових фондів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</si>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</sst>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89" sqref="A89:B90"/>
    </sheetView>
  </sheetViews>
  <sheetFormatPr defaultColWidth="9.00390625" defaultRowHeight="12.75"/>
  <cols>
    <col min="2" max="2" width="33.75390625" style="0" customWidth="1"/>
    <col min="3" max="6" width="13.25390625" style="0" customWidth="1"/>
    <col min="7" max="7" width="11.625" style="0" customWidth="1"/>
  </cols>
  <sheetData>
    <row r="1" spans="1:8" ht="15.75">
      <c r="A1" s="24" t="s">
        <v>31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224</v>
      </c>
      <c r="B2" s="25"/>
      <c r="C2" s="25"/>
      <c r="D2" s="25"/>
      <c r="E2" s="25"/>
      <c r="F2" s="25"/>
      <c r="G2" s="25"/>
      <c r="H2" s="25"/>
    </row>
    <row r="3" spans="1:8" ht="14.25">
      <c r="A3" s="25" t="s">
        <v>0</v>
      </c>
      <c r="B3" s="25"/>
      <c r="C3" s="25"/>
      <c r="D3" s="25"/>
      <c r="E3" s="25"/>
      <c r="F3" s="25"/>
      <c r="G3" s="25"/>
      <c r="H3" s="25"/>
    </row>
    <row r="4" spans="1:8" ht="15.75">
      <c r="A4" s="17" t="s">
        <v>167</v>
      </c>
      <c r="B4" s="17"/>
      <c r="C4" s="18"/>
      <c r="D4" s="18"/>
      <c r="H4" s="2" t="s">
        <v>1</v>
      </c>
    </row>
    <row r="5" spans="1:8" ht="12.75">
      <c r="A5" s="28" t="s">
        <v>175</v>
      </c>
      <c r="B5" s="28" t="s">
        <v>176</v>
      </c>
      <c r="C5" s="28" t="s">
        <v>177</v>
      </c>
      <c r="D5" s="29"/>
      <c r="E5" s="29"/>
      <c r="F5" s="29"/>
      <c r="G5" s="29"/>
      <c r="H5" s="29"/>
    </row>
    <row r="6" spans="1:8" ht="25.5">
      <c r="A6" s="29"/>
      <c r="B6" s="29"/>
      <c r="C6" s="3" t="s">
        <v>33</v>
      </c>
      <c r="D6" s="3" t="s">
        <v>34</v>
      </c>
      <c r="E6" s="3" t="s">
        <v>35</v>
      </c>
      <c r="F6" s="13" t="s">
        <v>36</v>
      </c>
      <c r="G6" s="13" t="s">
        <v>37</v>
      </c>
      <c r="H6" s="13" t="s">
        <v>38</v>
      </c>
    </row>
    <row r="7" spans="1:8" ht="12.75">
      <c r="A7" s="14">
        <v>10000000</v>
      </c>
      <c r="B7" s="21" t="s">
        <v>39</v>
      </c>
      <c r="C7" s="15">
        <v>67392962</v>
      </c>
      <c r="D7" s="15">
        <v>70203627.48</v>
      </c>
      <c r="E7" s="15">
        <v>26976040.48</v>
      </c>
      <c r="F7" s="15">
        <v>30894442.53</v>
      </c>
      <c r="G7" s="15">
        <v>3918402.05</v>
      </c>
      <c r="H7" s="15">
        <v>114.52548995433595</v>
      </c>
    </row>
    <row r="8" spans="1:8" ht="36.75" customHeight="1">
      <c r="A8" s="14">
        <v>11000000</v>
      </c>
      <c r="B8" s="21" t="s">
        <v>40</v>
      </c>
      <c r="C8" s="15">
        <v>41118862</v>
      </c>
      <c r="D8" s="15">
        <v>43633424.73</v>
      </c>
      <c r="E8" s="15">
        <v>17974682.73</v>
      </c>
      <c r="F8" s="15">
        <v>20402880.72</v>
      </c>
      <c r="G8" s="15">
        <v>2428197.99</v>
      </c>
      <c r="H8" s="15">
        <v>113.5089894296009</v>
      </c>
    </row>
    <row r="9" spans="1:8" ht="27" customHeight="1">
      <c r="A9" s="14">
        <v>11010000</v>
      </c>
      <c r="B9" s="21" t="s">
        <v>41</v>
      </c>
      <c r="C9" s="15">
        <v>41098862</v>
      </c>
      <c r="D9" s="15">
        <v>43613424.73</v>
      </c>
      <c r="E9" s="15">
        <v>17954682.73</v>
      </c>
      <c r="F9" s="15">
        <v>20402880.72</v>
      </c>
      <c r="G9" s="15">
        <v>2448197.99</v>
      </c>
      <c r="H9" s="15">
        <v>113.63542885616893</v>
      </c>
    </row>
    <row r="10" spans="1:8" ht="36.75" customHeight="1">
      <c r="A10" s="14">
        <v>11010100</v>
      </c>
      <c r="B10" s="21" t="s">
        <v>42</v>
      </c>
      <c r="C10" s="15">
        <v>31668411</v>
      </c>
      <c r="D10" s="15">
        <v>32805267.73</v>
      </c>
      <c r="E10" s="15">
        <v>15800576.73</v>
      </c>
      <c r="F10" s="15">
        <v>16571689.01</v>
      </c>
      <c r="G10" s="15">
        <v>771112.2799999993</v>
      </c>
      <c r="H10" s="15">
        <v>104.88027932889257</v>
      </c>
    </row>
    <row r="11" spans="1:8" ht="36.75" customHeight="1">
      <c r="A11" s="14">
        <v>11010200</v>
      </c>
      <c r="B11" s="21" t="s">
        <v>43</v>
      </c>
      <c r="C11" s="15">
        <v>1028800</v>
      </c>
      <c r="D11" s="15">
        <v>1028800</v>
      </c>
      <c r="E11" s="15">
        <v>495200</v>
      </c>
      <c r="F11" s="15">
        <v>606877.22</v>
      </c>
      <c r="G11" s="15">
        <v>111677.22</v>
      </c>
      <c r="H11" s="15">
        <v>122.55194264943457</v>
      </c>
    </row>
    <row r="12" spans="1:8" ht="36.75" customHeight="1">
      <c r="A12" s="14">
        <v>11010400</v>
      </c>
      <c r="B12" s="21" t="s">
        <v>44</v>
      </c>
      <c r="C12" s="15">
        <v>8049051</v>
      </c>
      <c r="D12" s="15">
        <v>9426757</v>
      </c>
      <c r="E12" s="15">
        <v>1377706</v>
      </c>
      <c r="F12" s="15">
        <v>2959775.11</v>
      </c>
      <c r="G12" s="15">
        <v>1582069.11</v>
      </c>
      <c r="H12" s="15">
        <v>214.8335791525913</v>
      </c>
    </row>
    <row r="13" spans="1:8" ht="39" customHeight="1">
      <c r="A13" s="14">
        <v>11010500</v>
      </c>
      <c r="B13" s="21" t="s">
        <v>45</v>
      </c>
      <c r="C13" s="15">
        <v>352600</v>
      </c>
      <c r="D13" s="15">
        <v>352600</v>
      </c>
      <c r="E13" s="15">
        <v>281200</v>
      </c>
      <c r="F13" s="15">
        <v>264539.38</v>
      </c>
      <c r="G13" s="15">
        <v>-16660.62</v>
      </c>
      <c r="H13" s="15">
        <v>94.0751706970128</v>
      </c>
    </row>
    <row r="14" spans="1:8" ht="16.5" customHeight="1">
      <c r="A14" s="14">
        <v>11020000</v>
      </c>
      <c r="B14" s="21" t="s">
        <v>46</v>
      </c>
      <c r="C14" s="15">
        <v>20000</v>
      </c>
      <c r="D14" s="15">
        <v>20000</v>
      </c>
      <c r="E14" s="15">
        <v>20000</v>
      </c>
      <c r="F14" s="15">
        <v>0</v>
      </c>
      <c r="G14" s="15">
        <v>-20000</v>
      </c>
      <c r="H14" s="15">
        <v>0</v>
      </c>
    </row>
    <row r="15" spans="1:8" ht="37.5" customHeight="1">
      <c r="A15" s="14">
        <v>11020200</v>
      </c>
      <c r="B15" s="21" t="s">
        <v>47</v>
      </c>
      <c r="C15" s="15">
        <v>20000</v>
      </c>
      <c r="D15" s="15">
        <v>20000</v>
      </c>
      <c r="E15" s="15">
        <v>20000</v>
      </c>
      <c r="F15" s="15">
        <v>0</v>
      </c>
      <c r="G15" s="15">
        <v>-20000</v>
      </c>
      <c r="H15" s="15">
        <v>0</v>
      </c>
    </row>
    <row r="16" spans="1:8" ht="36.75" customHeight="1">
      <c r="A16" s="14">
        <v>13000000</v>
      </c>
      <c r="B16" s="21" t="s">
        <v>186</v>
      </c>
      <c r="C16" s="15">
        <v>733960</v>
      </c>
      <c r="D16" s="15">
        <v>733960</v>
      </c>
      <c r="E16" s="15">
        <v>215375</v>
      </c>
      <c r="F16" s="15">
        <v>15920.81</v>
      </c>
      <c r="G16" s="15">
        <v>-199454.19</v>
      </c>
      <c r="H16" s="15">
        <v>7.392134648868252</v>
      </c>
    </row>
    <row r="17" spans="1:8" ht="26.25" customHeight="1">
      <c r="A17" s="14">
        <v>13010000</v>
      </c>
      <c r="B17" s="21" t="s">
        <v>187</v>
      </c>
      <c r="C17" s="15">
        <v>733960</v>
      </c>
      <c r="D17" s="15">
        <v>733960</v>
      </c>
      <c r="E17" s="15">
        <v>215375</v>
      </c>
      <c r="F17" s="15">
        <v>15302.15</v>
      </c>
      <c r="G17" s="15">
        <v>-200072.85</v>
      </c>
      <c r="H17" s="15">
        <v>7.1048868253047015</v>
      </c>
    </row>
    <row r="18" spans="1:8" ht="66" customHeight="1">
      <c r="A18" s="14">
        <v>13010100</v>
      </c>
      <c r="B18" s="21" t="s">
        <v>188</v>
      </c>
      <c r="C18" s="15">
        <v>483100</v>
      </c>
      <c r="D18" s="15">
        <v>483100</v>
      </c>
      <c r="E18" s="15">
        <v>120775</v>
      </c>
      <c r="F18" s="15">
        <v>0</v>
      </c>
      <c r="G18" s="15">
        <v>-120775</v>
      </c>
      <c r="H18" s="15">
        <v>0</v>
      </c>
    </row>
    <row r="19" spans="1:8" ht="90" customHeight="1">
      <c r="A19" s="14">
        <v>13010200</v>
      </c>
      <c r="B19" s="21" t="s">
        <v>189</v>
      </c>
      <c r="C19" s="15">
        <v>250860</v>
      </c>
      <c r="D19" s="15">
        <v>250860</v>
      </c>
      <c r="E19" s="15">
        <v>94600</v>
      </c>
      <c r="F19" s="15">
        <v>15302.15</v>
      </c>
      <c r="G19" s="15">
        <v>-79297.85</v>
      </c>
      <c r="H19" s="15">
        <v>16.175634249471457</v>
      </c>
    </row>
    <row r="20" spans="1:8" ht="27" customHeight="1">
      <c r="A20" s="14">
        <v>13030000</v>
      </c>
      <c r="B20" s="21" t="s">
        <v>190</v>
      </c>
      <c r="C20" s="15">
        <v>0</v>
      </c>
      <c r="D20" s="15">
        <v>0</v>
      </c>
      <c r="E20" s="15">
        <v>0</v>
      </c>
      <c r="F20" s="15">
        <v>618.66</v>
      </c>
      <c r="G20" s="15">
        <v>618.66</v>
      </c>
      <c r="H20" s="15">
        <v>0</v>
      </c>
    </row>
    <row r="21" spans="1:8" ht="53.25" customHeight="1">
      <c r="A21" s="14">
        <v>13030100</v>
      </c>
      <c r="B21" s="21" t="s">
        <v>191</v>
      </c>
      <c r="C21" s="15">
        <v>0</v>
      </c>
      <c r="D21" s="15">
        <v>0</v>
      </c>
      <c r="E21" s="15">
        <v>0</v>
      </c>
      <c r="F21" s="15">
        <v>618.66</v>
      </c>
      <c r="G21" s="15">
        <v>618.66</v>
      </c>
      <c r="H21" s="15">
        <v>0</v>
      </c>
    </row>
    <row r="22" spans="1:8" ht="24.75" customHeight="1">
      <c r="A22" s="14">
        <v>14000000</v>
      </c>
      <c r="B22" s="21" t="s">
        <v>48</v>
      </c>
      <c r="C22" s="15">
        <v>3393300</v>
      </c>
      <c r="D22" s="15">
        <v>3393300</v>
      </c>
      <c r="E22" s="15">
        <v>1432400</v>
      </c>
      <c r="F22" s="15">
        <v>1549735.91</v>
      </c>
      <c r="G22" s="15">
        <v>117335.91</v>
      </c>
      <c r="H22" s="15">
        <v>108.19156031834683</v>
      </c>
    </row>
    <row r="23" spans="1:8" ht="36.75" customHeight="1">
      <c r="A23" s="14">
        <v>14020000</v>
      </c>
      <c r="B23" s="21" t="s">
        <v>192</v>
      </c>
      <c r="C23" s="15">
        <v>581300</v>
      </c>
      <c r="D23" s="15">
        <v>581300</v>
      </c>
      <c r="E23" s="15">
        <v>290400</v>
      </c>
      <c r="F23" s="15">
        <v>274515.32</v>
      </c>
      <c r="G23" s="15">
        <v>-15884.68</v>
      </c>
      <c r="H23" s="15">
        <v>94.53006887052342</v>
      </c>
    </row>
    <row r="24" spans="1:8" ht="18" customHeight="1">
      <c r="A24" s="14">
        <v>14021900</v>
      </c>
      <c r="B24" s="21" t="s">
        <v>49</v>
      </c>
      <c r="C24" s="15">
        <v>581300</v>
      </c>
      <c r="D24" s="15">
        <v>581300</v>
      </c>
      <c r="E24" s="15">
        <v>290400</v>
      </c>
      <c r="F24" s="15">
        <v>274515.32</v>
      </c>
      <c r="G24" s="15">
        <v>-15884.68</v>
      </c>
      <c r="H24" s="15">
        <v>94.53006887052342</v>
      </c>
    </row>
    <row r="25" spans="1:8" ht="40.5" customHeight="1">
      <c r="A25" s="14">
        <v>14030000</v>
      </c>
      <c r="B25" s="21" t="s">
        <v>50</v>
      </c>
      <c r="C25" s="15">
        <v>2419000</v>
      </c>
      <c r="D25" s="15">
        <v>2419000</v>
      </c>
      <c r="E25" s="15">
        <v>950000</v>
      </c>
      <c r="F25" s="15">
        <v>1069723.65</v>
      </c>
      <c r="G25" s="15">
        <v>119723.65</v>
      </c>
      <c r="H25" s="15">
        <v>112.60248947368422</v>
      </c>
    </row>
    <row r="26" spans="1:8" ht="18.75" customHeight="1">
      <c r="A26" s="14">
        <v>14031900</v>
      </c>
      <c r="B26" s="21" t="s">
        <v>49</v>
      </c>
      <c r="C26" s="15">
        <v>2419000</v>
      </c>
      <c r="D26" s="15">
        <v>2419000</v>
      </c>
      <c r="E26" s="15">
        <v>950000</v>
      </c>
      <c r="F26" s="15">
        <v>1069723.65</v>
      </c>
      <c r="G26" s="15">
        <v>119723.65</v>
      </c>
      <c r="H26" s="15">
        <v>112.60248947368422</v>
      </c>
    </row>
    <row r="27" spans="1:8" ht="52.5" customHeight="1">
      <c r="A27" s="14">
        <v>14040000</v>
      </c>
      <c r="B27" s="21" t="s">
        <v>193</v>
      </c>
      <c r="C27" s="15">
        <v>393000</v>
      </c>
      <c r="D27" s="15">
        <v>393000</v>
      </c>
      <c r="E27" s="15">
        <v>192000</v>
      </c>
      <c r="F27" s="15">
        <v>205496.94</v>
      </c>
      <c r="G27" s="15">
        <v>13496.94</v>
      </c>
      <c r="H27" s="15">
        <v>107.02965625</v>
      </c>
    </row>
    <row r="28" spans="1:8" ht="18" customHeight="1">
      <c r="A28" s="14">
        <v>18000000</v>
      </c>
      <c r="B28" s="21" t="s">
        <v>194</v>
      </c>
      <c r="C28" s="15">
        <v>22146840</v>
      </c>
      <c r="D28" s="15">
        <v>22442942.75</v>
      </c>
      <c r="E28" s="15">
        <v>7353582.75</v>
      </c>
      <c r="F28" s="15">
        <v>8925905.09</v>
      </c>
      <c r="G28" s="15">
        <v>1572322.34</v>
      </c>
      <c r="H28" s="15">
        <v>121.3817181835616</v>
      </c>
    </row>
    <row r="29" spans="1:8" ht="15" customHeight="1">
      <c r="A29" s="14">
        <v>18010000</v>
      </c>
      <c r="B29" s="21" t="s">
        <v>195</v>
      </c>
      <c r="C29" s="15">
        <v>10004160</v>
      </c>
      <c r="D29" s="15">
        <v>10004160</v>
      </c>
      <c r="E29" s="15">
        <v>3532480</v>
      </c>
      <c r="F29" s="15">
        <v>4008652.45</v>
      </c>
      <c r="G29" s="15">
        <v>476172.45</v>
      </c>
      <c r="H29" s="15">
        <v>113.47983428073196</v>
      </c>
    </row>
    <row r="30" spans="1:8" ht="65.25" customHeight="1">
      <c r="A30" s="14">
        <v>18010100</v>
      </c>
      <c r="B30" s="21" t="s">
        <v>196</v>
      </c>
      <c r="C30" s="15">
        <v>20160</v>
      </c>
      <c r="D30" s="15">
        <v>20160</v>
      </c>
      <c r="E30" s="15">
        <v>10080</v>
      </c>
      <c r="F30" s="15">
        <v>9415.77</v>
      </c>
      <c r="G30" s="15">
        <v>-664.23</v>
      </c>
      <c r="H30" s="15">
        <v>93.41041666666668</v>
      </c>
    </row>
    <row r="31" spans="1:8" ht="51" customHeight="1">
      <c r="A31" s="14">
        <v>18010200</v>
      </c>
      <c r="B31" s="21" t="s">
        <v>197</v>
      </c>
      <c r="C31" s="15">
        <v>641900</v>
      </c>
      <c r="D31" s="15">
        <v>641900</v>
      </c>
      <c r="E31" s="15">
        <v>0</v>
      </c>
      <c r="F31" s="15">
        <v>251256.3</v>
      </c>
      <c r="G31" s="15">
        <v>251256.3</v>
      </c>
      <c r="H31" s="15">
        <v>0</v>
      </c>
    </row>
    <row r="32" spans="1:8" ht="24.75" customHeight="1">
      <c r="A32" s="14">
        <v>18010300</v>
      </c>
      <c r="B32" s="21" t="s">
        <v>198</v>
      </c>
      <c r="C32" s="15">
        <v>226400</v>
      </c>
      <c r="D32" s="15">
        <v>226400</v>
      </c>
      <c r="E32" s="15">
        <v>0</v>
      </c>
      <c r="F32" s="15">
        <v>105104.82</v>
      </c>
      <c r="G32" s="15">
        <v>105104.82</v>
      </c>
      <c r="H32" s="15">
        <v>0</v>
      </c>
    </row>
    <row r="33" spans="1:8" ht="26.25" customHeight="1">
      <c r="A33" s="14">
        <v>18010400</v>
      </c>
      <c r="B33" s="21" t="s">
        <v>199</v>
      </c>
      <c r="C33" s="15">
        <v>874600</v>
      </c>
      <c r="D33" s="15">
        <v>874600</v>
      </c>
      <c r="E33" s="15">
        <v>437200</v>
      </c>
      <c r="F33" s="15">
        <v>376710.04</v>
      </c>
      <c r="G33" s="15">
        <v>-60489.96</v>
      </c>
      <c r="H33" s="15">
        <v>86.16423604757547</v>
      </c>
    </row>
    <row r="34" spans="1:8" ht="18.75" customHeight="1">
      <c r="A34" s="14">
        <v>18010500</v>
      </c>
      <c r="B34" s="21" t="s">
        <v>200</v>
      </c>
      <c r="C34" s="15">
        <v>396200</v>
      </c>
      <c r="D34" s="15">
        <v>396200</v>
      </c>
      <c r="E34" s="15">
        <v>201200</v>
      </c>
      <c r="F34" s="15">
        <v>326842.01</v>
      </c>
      <c r="G34" s="15">
        <v>125642.01</v>
      </c>
      <c r="H34" s="15">
        <v>162.4463270377734</v>
      </c>
    </row>
    <row r="35" spans="1:8" ht="18.75" customHeight="1">
      <c r="A35" s="14">
        <v>18010600</v>
      </c>
      <c r="B35" s="21" t="s">
        <v>201</v>
      </c>
      <c r="C35" s="15">
        <v>5113600</v>
      </c>
      <c r="D35" s="15">
        <v>5113600</v>
      </c>
      <c r="E35" s="15">
        <v>2524000</v>
      </c>
      <c r="F35" s="15">
        <v>2396802.82</v>
      </c>
      <c r="G35" s="15">
        <v>-127197.18</v>
      </c>
      <c r="H35" s="15">
        <v>94.96049207606973</v>
      </c>
    </row>
    <row r="36" spans="1:8" ht="18.75" customHeight="1">
      <c r="A36" s="14">
        <v>18010700</v>
      </c>
      <c r="B36" s="21" t="s">
        <v>202</v>
      </c>
      <c r="C36" s="15">
        <v>1404100</v>
      </c>
      <c r="D36" s="15">
        <v>1404100</v>
      </c>
      <c r="E36" s="15">
        <v>0</v>
      </c>
      <c r="F36" s="15">
        <v>167748.73</v>
      </c>
      <c r="G36" s="15">
        <v>167748.73</v>
      </c>
      <c r="H36" s="15">
        <v>0</v>
      </c>
    </row>
    <row r="37" spans="1:8" ht="18.75" customHeight="1">
      <c r="A37" s="14">
        <v>18010900</v>
      </c>
      <c r="B37" s="21" t="s">
        <v>203</v>
      </c>
      <c r="C37" s="15">
        <v>1327200</v>
      </c>
      <c r="D37" s="15">
        <v>1327200</v>
      </c>
      <c r="E37" s="15">
        <v>360000</v>
      </c>
      <c r="F37" s="15">
        <v>312855.29</v>
      </c>
      <c r="G37" s="15">
        <v>-47144.71</v>
      </c>
      <c r="H37" s="15">
        <v>86.90424722222222</v>
      </c>
    </row>
    <row r="38" spans="1:8" ht="26.25" customHeight="1">
      <c r="A38" s="14">
        <v>18011000</v>
      </c>
      <c r="B38" s="21" t="s">
        <v>204</v>
      </c>
      <c r="C38" s="15">
        <v>0</v>
      </c>
      <c r="D38" s="15">
        <v>0</v>
      </c>
      <c r="E38" s="15">
        <v>0</v>
      </c>
      <c r="F38" s="15">
        <v>30666.67</v>
      </c>
      <c r="G38" s="15">
        <v>30666.67</v>
      </c>
      <c r="H38" s="15">
        <v>0</v>
      </c>
    </row>
    <row r="39" spans="1:8" ht="26.25" customHeight="1">
      <c r="A39" s="14">
        <v>18011100</v>
      </c>
      <c r="B39" s="21" t="s">
        <v>205</v>
      </c>
      <c r="C39" s="15">
        <v>0</v>
      </c>
      <c r="D39" s="15">
        <v>0</v>
      </c>
      <c r="E39" s="15">
        <v>0</v>
      </c>
      <c r="F39" s="15">
        <v>31250</v>
      </c>
      <c r="G39" s="15">
        <v>31250</v>
      </c>
      <c r="H39" s="15">
        <v>0</v>
      </c>
    </row>
    <row r="40" spans="1:8" ht="17.25" customHeight="1">
      <c r="A40" s="14">
        <v>18050000</v>
      </c>
      <c r="B40" s="21" t="s">
        <v>51</v>
      </c>
      <c r="C40" s="15">
        <v>12142680</v>
      </c>
      <c r="D40" s="15">
        <v>12438782.75</v>
      </c>
      <c r="E40" s="15">
        <v>3821102.75</v>
      </c>
      <c r="F40" s="15">
        <v>4917252.64</v>
      </c>
      <c r="G40" s="15">
        <v>1096149.89</v>
      </c>
      <c r="H40" s="15">
        <v>128.68674206680257</v>
      </c>
    </row>
    <row r="41" spans="1:8" ht="15.75" customHeight="1">
      <c r="A41" s="14">
        <v>18050300</v>
      </c>
      <c r="B41" s="21" t="s">
        <v>52</v>
      </c>
      <c r="C41" s="15">
        <v>394380</v>
      </c>
      <c r="D41" s="15">
        <v>394380</v>
      </c>
      <c r="E41" s="15">
        <v>135000</v>
      </c>
      <c r="F41" s="15">
        <v>181916.82</v>
      </c>
      <c r="G41" s="15">
        <v>46916.82</v>
      </c>
      <c r="H41" s="15">
        <v>134.7532</v>
      </c>
    </row>
    <row r="42" spans="1:8" ht="16.5" customHeight="1">
      <c r="A42" s="14">
        <v>18050400</v>
      </c>
      <c r="B42" s="21" t="s">
        <v>53</v>
      </c>
      <c r="C42" s="15">
        <v>4962600</v>
      </c>
      <c r="D42" s="15">
        <v>4962600</v>
      </c>
      <c r="E42" s="15">
        <v>2390000</v>
      </c>
      <c r="F42" s="15">
        <v>2434034.86</v>
      </c>
      <c r="G42" s="15">
        <v>44034.85999999987</v>
      </c>
      <c r="H42" s="15">
        <v>101.84246276150628</v>
      </c>
    </row>
    <row r="43" spans="1:8" ht="36.75" customHeight="1">
      <c r="A43" s="14">
        <v>18050500</v>
      </c>
      <c r="B43" s="21" t="s">
        <v>206</v>
      </c>
      <c r="C43" s="15">
        <v>6785700</v>
      </c>
      <c r="D43" s="15">
        <v>7081802.75</v>
      </c>
      <c r="E43" s="15">
        <v>1296102.75</v>
      </c>
      <c r="F43" s="15">
        <v>2301300.96</v>
      </c>
      <c r="G43" s="15">
        <v>1005198.21</v>
      </c>
      <c r="H43" s="15">
        <v>177.55544149566848</v>
      </c>
    </row>
    <row r="44" spans="1:8" ht="13.5" customHeight="1">
      <c r="A44" s="14">
        <v>20000000</v>
      </c>
      <c r="B44" s="21" t="s">
        <v>54</v>
      </c>
      <c r="C44" s="15">
        <v>1656100</v>
      </c>
      <c r="D44" s="15">
        <v>1656100</v>
      </c>
      <c r="E44" s="15">
        <v>730100</v>
      </c>
      <c r="F44" s="15">
        <v>796944.98</v>
      </c>
      <c r="G44" s="15">
        <v>66844.98</v>
      </c>
      <c r="H44" s="15">
        <v>109.15559238460484</v>
      </c>
    </row>
    <row r="45" spans="1:8" ht="27" customHeight="1">
      <c r="A45" s="14">
        <v>21000000</v>
      </c>
      <c r="B45" s="21" t="s">
        <v>55</v>
      </c>
      <c r="C45" s="15">
        <v>252000</v>
      </c>
      <c r="D45" s="15">
        <v>252000</v>
      </c>
      <c r="E45" s="15">
        <v>93200</v>
      </c>
      <c r="F45" s="15">
        <v>44274.9</v>
      </c>
      <c r="G45" s="15">
        <v>-48925.1</v>
      </c>
      <c r="H45" s="15">
        <v>47.505257510729614</v>
      </c>
    </row>
    <row r="46" spans="1:8" ht="103.5" customHeight="1">
      <c r="A46" s="14">
        <v>21010000</v>
      </c>
      <c r="B46" s="21" t="s">
        <v>161</v>
      </c>
      <c r="C46" s="15">
        <v>14100</v>
      </c>
      <c r="D46" s="15">
        <v>14100</v>
      </c>
      <c r="E46" s="15">
        <v>14100</v>
      </c>
      <c r="F46" s="15">
        <v>0</v>
      </c>
      <c r="G46" s="15">
        <v>-14100</v>
      </c>
      <c r="H46" s="15">
        <v>0</v>
      </c>
    </row>
    <row r="47" spans="1:8" ht="53.25" customHeight="1">
      <c r="A47" s="14">
        <v>21010300</v>
      </c>
      <c r="B47" s="21" t="s">
        <v>56</v>
      </c>
      <c r="C47" s="15">
        <v>14100</v>
      </c>
      <c r="D47" s="15">
        <v>14100</v>
      </c>
      <c r="E47" s="15">
        <v>14100</v>
      </c>
      <c r="F47" s="15">
        <v>0</v>
      </c>
      <c r="G47" s="15">
        <v>-14100</v>
      </c>
      <c r="H47" s="15">
        <v>0</v>
      </c>
    </row>
    <row r="48" spans="1:8" ht="18" customHeight="1">
      <c r="A48" s="14">
        <v>21080000</v>
      </c>
      <c r="B48" s="21" t="s">
        <v>57</v>
      </c>
      <c r="C48" s="15">
        <v>237900</v>
      </c>
      <c r="D48" s="15">
        <v>237900</v>
      </c>
      <c r="E48" s="15">
        <v>79100</v>
      </c>
      <c r="F48" s="15">
        <v>44274.9</v>
      </c>
      <c r="G48" s="15">
        <v>-34825.1</v>
      </c>
      <c r="H48" s="15">
        <v>55.97332490518332</v>
      </c>
    </row>
    <row r="49" spans="1:8" ht="19.5" customHeight="1">
      <c r="A49" s="14">
        <v>21080500</v>
      </c>
      <c r="B49" s="21" t="s">
        <v>162</v>
      </c>
      <c r="C49" s="15">
        <v>50000</v>
      </c>
      <c r="D49" s="15">
        <v>50000</v>
      </c>
      <c r="E49" s="15">
        <v>20000</v>
      </c>
      <c r="F49" s="15">
        <v>0</v>
      </c>
      <c r="G49" s="15">
        <v>-20000</v>
      </c>
      <c r="H49" s="15">
        <v>0</v>
      </c>
    </row>
    <row r="50" spans="1:8" ht="27" customHeight="1">
      <c r="A50" s="14">
        <v>21081100</v>
      </c>
      <c r="B50" s="21" t="s">
        <v>58</v>
      </c>
      <c r="C50" s="15">
        <v>13500</v>
      </c>
      <c r="D50" s="15">
        <v>13500</v>
      </c>
      <c r="E50" s="15">
        <v>5100</v>
      </c>
      <c r="F50" s="15">
        <v>22024</v>
      </c>
      <c r="G50" s="15">
        <v>16924</v>
      </c>
      <c r="H50" s="15">
        <v>431.84313725490193</v>
      </c>
    </row>
    <row r="51" spans="1:8" ht="38.25" customHeight="1">
      <c r="A51" s="14">
        <v>21081500</v>
      </c>
      <c r="B51" s="21" t="s">
        <v>207</v>
      </c>
      <c r="C51" s="15">
        <v>174400</v>
      </c>
      <c r="D51" s="15">
        <v>174400</v>
      </c>
      <c r="E51" s="15">
        <v>54000</v>
      </c>
      <c r="F51" s="15">
        <v>22250.9</v>
      </c>
      <c r="G51" s="15">
        <v>-31749.1</v>
      </c>
      <c r="H51" s="15">
        <v>41.205370370370375</v>
      </c>
    </row>
    <row r="52" spans="1:8" ht="38.25" customHeight="1">
      <c r="A52" s="14">
        <v>22000000</v>
      </c>
      <c r="B52" s="21" t="s">
        <v>59</v>
      </c>
      <c r="C52" s="15">
        <v>1303000</v>
      </c>
      <c r="D52" s="15">
        <v>1303000</v>
      </c>
      <c r="E52" s="15">
        <v>606900</v>
      </c>
      <c r="F52" s="15">
        <v>673850.93</v>
      </c>
      <c r="G52" s="15">
        <v>66950.93000000005</v>
      </c>
      <c r="H52" s="15">
        <v>111.03162464985996</v>
      </c>
    </row>
    <row r="53" spans="1:8" ht="25.5" customHeight="1">
      <c r="A53" s="14">
        <v>22010000</v>
      </c>
      <c r="B53" s="21" t="s">
        <v>60</v>
      </c>
      <c r="C53" s="15">
        <v>1183600</v>
      </c>
      <c r="D53" s="15">
        <v>1183600</v>
      </c>
      <c r="E53" s="15">
        <v>551000</v>
      </c>
      <c r="F53" s="15">
        <v>616413.27</v>
      </c>
      <c r="G53" s="15">
        <v>65413.27</v>
      </c>
      <c r="H53" s="15">
        <v>111.87173684210528</v>
      </c>
    </row>
    <row r="54" spans="1:8" ht="51.75" customHeight="1">
      <c r="A54" s="14">
        <v>22010300</v>
      </c>
      <c r="B54" s="21" t="s">
        <v>208</v>
      </c>
      <c r="C54" s="15">
        <v>17000</v>
      </c>
      <c r="D54" s="15">
        <v>17000</v>
      </c>
      <c r="E54" s="15">
        <v>6000</v>
      </c>
      <c r="F54" s="15">
        <v>167286.99</v>
      </c>
      <c r="G54" s="15">
        <v>161286.99</v>
      </c>
      <c r="H54" s="15">
        <v>2788.1165</v>
      </c>
    </row>
    <row r="55" spans="1:8" ht="29.25" customHeight="1">
      <c r="A55" s="14">
        <v>22012500</v>
      </c>
      <c r="B55" s="21" t="s">
        <v>61</v>
      </c>
      <c r="C55" s="15">
        <v>763600</v>
      </c>
      <c r="D55" s="15">
        <v>763600</v>
      </c>
      <c r="E55" s="15">
        <v>365000</v>
      </c>
      <c r="F55" s="15">
        <v>299410.23</v>
      </c>
      <c r="G55" s="15">
        <v>-65589.77</v>
      </c>
      <c r="H55" s="15">
        <v>82.0302</v>
      </c>
    </row>
    <row r="56" spans="1:8" ht="36.75" customHeight="1">
      <c r="A56" s="14">
        <v>22012600</v>
      </c>
      <c r="B56" s="21" t="s">
        <v>209</v>
      </c>
      <c r="C56" s="15">
        <v>402000</v>
      </c>
      <c r="D56" s="15">
        <v>402000</v>
      </c>
      <c r="E56" s="15">
        <v>180000</v>
      </c>
      <c r="F56" s="15">
        <v>148766.05</v>
      </c>
      <c r="G56" s="15">
        <v>-31233.95</v>
      </c>
      <c r="H56" s="15">
        <v>82.64780555555555</v>
      </c>
    </row>
    <row r="57" spans="1:8" ht="53.25" customHeight="1">
      <c r="A57" s="14">
        <v>22012900</v>
      </c>
      <c r="B57" s="21" t="s">
        <v>210</v>
      </c>
      <c r="C57" s="15">
        <v>1000</v>
      </c>
      <c r="D57" s="15">
        <v>1000</v>
      </c>
      <c r="E57" s="15">
        <v>0</v>
      </c>
      <c r="F57" s="15">
        <v>950</v>
      </c>
      <c r="G57" s="15">
        <v>950</v>
      </c>
      <c r="H57" s="15">
        <v>0</v>
      </c>
    </row>
    <row r="58" spans="1:8" ht="53.25" customHeight="1">
      <c r="A58" s="14">
        <v>22080000</v>
      </c>
      <c r="B58" s="21" t="s">
        <v>62</v>
      </c>
      <c r="C58" s="15">
        <v>102000</v>
      </c>
      <c r="D58" s="15">
        <v>102000</v>
      </c>
      <c r="E58" s="15">
        <v>50000</v>
      </c>
      <c r="F58" s="15">
        <v>53435.94</v>
      </c>
      <c r="G58" s="15">
        <v>3435.94</v>
      </c>
      <c r="H58" s="15">
        <v>106.87188</v>
      </c>
    </row>
    <row r="59" spans="1:8" ht="53.25" customHeight="1">
      <c r="A59" s="14">
        <v>22080400</v>
      </c>
      <c r="B59" s="21" t="s">
        <v>63</v>
      </c>
      <c r="C59" s="15">
        <v>102000</v>
      </c>
      <c r="D59" s="15">
        <v>102000</v>
      </c>
      <c r="E59" s="15">
        <v>50000</v>
      </c>
      <c r="F59" s="15">
        <v>53435.94</v>
      </c>
      <c r="G59" s="15">
        <v>3435.94</v>
      </c>
      <c r="H59" s="15">
        <v>106.87188</v>
      </c>
    </row>
    <row r="60" spans="1:8" ht="19.5" customHeight="1">
      <c r="A60" s="14">
        <v>22090000</v>
      </c>
      <c r="B60" s="21" t="s">
        <v>64</v>
      </c>
      <c r="C60" s="15">
        <v>17400</v>
      </c>
      <c r="D60" s="15">
        <v>17400</v>
      </c>
      <c r="E60" s="15">
        <v>5900</v>
      </c>
      <c r="F60" s="15">
        <v>4001.72</v>
      </c>
      <c r="G60" s="15">
        <v>-1898.28</v>
      </c>
      <c r="H60" s="15">
        <v>67.8257627118644</v>
      </c>
    </row>
    <row r="61" spans="1:8" ht="63.75" customHeight="1">
      <c r="A61" s="14">
        <v>22090100</v>
      </c>
      <c r="B61" s="21" t="s">
        <v>65</v>
      </c>
      <c r="C61" s="15">
        <v>1900</v>
      </c>
      <c r="D61" s="15">
        <v>1900</v>
      </c>
      <c r="E61" s="15">
        <v>500</v>
      </c>
      <c r="F61" s="15">
        <v>822.62</v>
      </c>
      <c r="G61" s="15">
        <v>322.62</v>
      </c>
      <c r="H61" s="15">
        <v>164.524</v>
      </c>
    </row>
    <row r="62" spans="1:8" ht="51" customHeight="1">
      <c r="A62" s="14">
        <v>22090400</v>
      </c>
      <c r="B62" s="21" t="s">
        <v>66</v>
      </c>
      <c r="C62" s="15">
        <v>15500</v>
      </c>
      <c r="D62" s="15">
        <v>15500</v>
      </c>
      <c r="E62" s="15">
        <v>5400</v>
      </c>
      <c r="F62" s="15">
        <v>3179.1</v>
      </c>
      <c r="G62" s="15">
        <v>-2220.9</v>
      </c>
      <c r="H62" s="15">
        <v>58.87222222222223</v>
      </c>
    </row>
    <row r="63" spans="1:8" ht="15" customHeight="1">
      <c r="A63" s="14">
        <v>24000000</v>
      </c>
      <c r="B63" s="21" t="s">
        <v>67</v>
      </c>
      <c r="C63" s="15">
        <v>101100</v>
      </c>
      <c r="D63" s="15">
        <v>101100</v>
      </c>
      <c r="E63" s="15">
        <v>30000</v>
      </c>
      <c r="F63" s="15">
        <v>78819.15</v>
      </c>
      <c r="G63" s="15">
        <v>48819.15</v>
      </c>
      <c r="H63" s="15">
        <v>262.7305</v>
      </c>
    </row>
    <row r="64" spans="1:8" ht="14.25" customHeight="1">
      <c r="A64" s="14">
        <v>24060000</v>
      </c>
      <c r="B64" s="21" t="s">
        <v>57</v>
      </c>
      <c r="C64" s="15">
        <v>101100</v>
      </c>
      <c r="D64" s="15">
        <v>101100</v>
      </c>
      <c r="E64" s="15">
        <v>30000</v>
      </c>
      <c r="F64" s="15">
        <v>78819.15</v>
      </c>
      <c r="G64" s="15">
        <v>48819.15</v>
      </c>
      <c r="H64" s="15">
        <v>262.7305</v>
      </c>
    </row>
    <row r="65" spans="1:8" ht="17.25" customHeight="1">
      <c r="A65" s="14">
        <v>24060300</v>
      </c>
      <c r="B65" s="21" t="s">
        <v>57</v>
      </c>
      <c r="C65" s="15">
        <v>42800</v>
      </c>
      <c r="D65" s="15">
        <v>42800</v>
      </c>
      <c r="E65" s="15">
        <v>14000</v>
      </c>
      <c r="F65" s="15">
        <v>12602.71</v>
      </c>
      <c r="G65" s="15">
        <v>-1397.29</v>
      </c>
      <c r="H65" s="15">
        <v>90.01935714285713</v>
      </c>
    </row>
    <row r="66" spans="1:8" ht="104.25" customHeight="1">
      <c r="A66" s="14">
        <v>24062200</v>
      </c>
      <c r="B66" s="21" t="s">
        <v>178</v>
      </c>
      <c r="C66" s="15">
        <v>58300</v>
      </c>
      <c r="D66" s="15">
        <v>58300</v>
      </c>
      <c r="E66" s="15">
        <v>16000</v>
      </c>
      <c r="F66" s="15">
        <v>66216.44</v>
      </c>
      <c r="G66" s="15">
        <v>50216.44</v>
      </c>
      <c r="H66" s="15">
        <v>413.85275</v>
      </c>
    </row>
    <row r="67" spans="1:8" ht="17.25" customHeight="1">
      <c r="A67" s="14">
        <v>30000000</v>
      </c>
      <c r="B67" s="21" t="s">
        <v>68</v>
      </c>
      <c r="C67" s="15">
        <v>300</v>
      </c>
      <c r="D67" s="15">
        <v>300</v>
      </c>
      <c r="E67" s="15">
        <v>100</v>
      </c>
      <c r="F67" s="15">
        <v>436.14</v>
      </c>
      <c r="G67" s="15">
        <v>336.14</v>
      </c>
      <c r="H67" s="15">
        <v>436.14</v>
      </c>
    </row>
    <row r="68" spans="1:8" ht="25.5" customHeight="1">
      <c r="A68" s="14">
        <v>31000000</v>
      </c>
      <c r="B68" s="21" t="s">
        <v>69</v>
      </c>
      <c r="C68" s="15">
        <v>300</v>
      </c>
      <c r="D68" s="15">
        <v>300</v>
      </c>
      <c r="E68" s="15">
        <v>100</v>
      </c>
      <c r="F68" s="15">
        <v>436.14</v>
      </c>
      <c r="G68" s="15">
        <v>336.14</v>
      </c>
      <c r="H68" s="15">
        <v>436.14</v>
      </c>
    </row>
    <row r="69" spans="1:8" ht="91.5" customHeight="1">
      <c r="A69" s="14">
        <v>31010000</v>
      </c>
      <c r="B69" s="21" t="s">
        <v>70</v>
      </c>
      <c r="C69" s="15">
        <v>300</v>
      </c>
      <c r="D69" s="15">
        <v>300</v>
      </c>
      <c r="E69" s="15">
        <v>100</v>
      </c>
      <c r="F69" s="15">
        <v>436.14</v>
      </c>
      <c r="G69" s="15">
        <v>336.14</v>
      </c>
      <c r="H69" s="15">
        <v>436.14</v>
      </c>
    </row>
    <row r="70" spans="1:8" ht="89.25" customHeight="1">
      <c r="A70" s="14">
        <v>31010200</v>
      </c>
      <c r="B70" s="21" t="s">
        <v>71</v>
      </c>
      <c r="C70" s="15">
        <v>300</v>
      </c>
      <c r="D70" s="15">
        <v>300</v>
      </c>
      <c r="E70" s="15">
        <v>100</v>
      </c>
      <c r="F70" s="15">
        <v>436.14</v>
      </c>
      <c r="G70" s="15">
        <v>336.14</v>
      </c>
      <c r="H70" s="15">
        <v>436.14</v>
      </c>
    </row>
    <row r="71" spans="1:8" ht="18" customHeight="1">
      <c r="A71" s="14">
        <v>40000000</v>
      </c>
      <c r="B71" s="21" t="s">
        <v>72</v>
      </c>
      <c r="C71" s="15">
        <v>81050273</v>
      </c>
      <c r="D71" s="15">
        <v>94114533</v>
      </c>
      <c r="E71" s="15">
        <v>52323062</v>
      </c>
      <c r="F71" s="15">
        <v>51918654</v>
      </c>
      <c r="G71" s="15">
        <v>-404408</v>
      </c>
      <c r="H71" s="15">
        <v>99.22709416356406</v>
      </c>
    </row>
    <row r="72" spans="1:8" ht="18.75" customHeight="1">
      <c r="A72" s="14">
        <v>41000000</v>
      </c>
      <c r="B72" s="21" t="s">
        <v>73</v>
      </c>
      <c r="C72" s="15">
        <v>81050273</v>
      </c>
      <c r="D72" s="15">
        <v>94114533</v>
      </c>
      <c r="E72" s="15">
        <v>52323062</v>
      </c>
      <c r="F72" s="15">
        <v>51918654</v>
      </c>
      <c r="G72" s="15">
        <v>-404408</v>
      </c>
      <c r="H72" s="15">
        <v>99.22709416356406</v>
      </c>
    </row>
    <row r="73" spans="1:8" ht="27" customHeight="1">
      <c r="A73" s="14">
        <v>41020000</v>
      </c>
      <c r="B73" s="21" t="s">
        <v>163</v>
      </c>
      <c r="C73" s="15">
        <v>10947200</v>
      </c>
      <c r="D73" s="15">
        <v>10947200</v>
      </c>
      <c r="E73" s="15">
        <v>5473800</v>
      </c>
      <c r="F73" s="15">
        <v>5473800</v>
      </c>
      <c r="G73" s="15">
        <v>0</v>
      </c>
      <c r="H73" s="15">
        <v>100</v>
      </c>
    </row>
    <row r="74" spans="1:8" ht="19.5" customHeight="1">
      <c r="A74" s="14">
        <v>41020100</v>
      </c>
      <c r="B74" s="21" t="s">
        <v>211</v>
      </c>
      <c r="C74" s="15">
        <v>10947200</v>
      </c>
      <c r="D74" s="15">
        <v>10947200</v>
      </c>
      <c r="E74" s="15">
        <v>5473800</v>
      </c>
      <c r="F74" s="15">
        <v>5473800</v>
      </c>
      <c r="G74" s="15">
        <v>0</v>
      </c>
      <c r="H74" s="15">
        <v>100</v>
      </c>
    </row>
    <row r="75" spans="1:8" ht="27.75" customHeight="1">
      <c r="A75" s="14">
        <v>41030000</v>
      </c>
      <c r="B75" s="21" t="s">
        <v>212</v>
      </c>
      <c r="C75" s="15">
        <v>61466000</v>
      </c>
      <c r="D75" s="15">
        <v>73668000</v>
      </c>
      <c r="E75" s="15">
        <v>41747000</v>
      </c>
      <c r="F75" s="15">
        <v>41747000</v>
      </c>
      <c r="G75" s="15">
        <v>0</v>
      </c>
      <c r="H75" s="15">
        <v>100</v>
      </c>
    </row>
    <row r="76" spans="1:8" ht="50.25" customHeight="1">
      <c r="A76" s="14">
        <v>41033200</v>
      </c>
      <c r="B76" s="21" t="s">
        <v>230</v>
      </c>
      <c r="C76" s="15">
        <v>0</v>
      </c>
      <c r="D76" s="15">
        <v>9300100</v>
      </c>
      <c r="E76" s="15">
        <v>3099000</v>
      </c>
      <c r="F76" s="15">
        <v>3099000</v>
      </c>
      <c r="G76" s="15">
        <v>0</v>
      </c>
      <c r="H76" s="15">
        <v>100</v>
      </c>
    </row>
    <row r="77" spans="1:8" ht="29.25" customHeight="1">
      <c r="A77" s="14">
        <v>41033900</v>
      </c>
      <c r="B77" s="21" t="s">
        <v>213</v>
      </c>
      <c r="C77" s="15">
        <v>43760000</v>
      </c>
      <c r="D77" s="15">
        <v>43760000</v>
      </c>
      <c r="E77" s="15">
        <v>26956100</v>
      </c>
      <c r="F77" s="15">
        <v>26956100</v>
      </c>
      <c r="G77" s="15">
        <v>0</v>
      </c>
      <c r="H77" s="15">
        <v>100</v>
      </c>
    </row>
    <row r="78" spans="1:8" ht="30" customHeight="1">
      <c r="A78" s="14">
        <v>41034200</v>
      </c>
      <c r="B78" s="21" t="s">
        <v>214</v>
      </c>
      <c r="C78" s="15">
        <v>17706000</v>
      </c>
      <c r="D78" s="15">
        <v>17705900</v>
      </c>
      <c r="E78" s="15">
        <v>8852900</v>
      </c>
      <c r="F78" s="15">
        <v>8852900</v>
      </c>
      <c r="G78" s="15">
        <v>0</v>
      </c>
      <c r="H78" s="15">
        <v>100</v>
      </c>
    </row>
    <row r="79" spans="1:8" ht="54.75" customHeight="1">
      <c r="A79" s="14">
        <v>41034500</v>
      </c>
      <c r="B79" s="21" t="s">
        <v>184</v>
      </c>
      <c r="C79" s="15">
        <v>0</v>
      </c>
      <c r="D79" s="15">
        <v>2902000</v>
      </c>
      <c r="E79" s="15">
        <v>2839000</v>
      </c>
      <c r="F79" s="15">
        <v>2839000</v>
      </c>
      <c r="G79" s="15">
        <v>0</v>
      </c>
      <c r="H79" s="15">
        <v>100</v>
      </c>
    </row>
    <row r="80" spans="1:8" ht="30.75" customHeight="1">
      <c r="A80" s="14">
        <v>41040000</v>
      </c>
      <c r="B80" s="21" t="s">
        <v>164</v>
      </c>
      <c r="C80" s="15">
        <v>7154089</v>
      </c>
      <c r="D80" s="15">
        <v>7154089</v>
      </c>
      <c r="E80" s="15">
        <v>3464110</v>
      </c>
      <c r="F80" s="15">
        <v>3464110</v>
      </c>
      <c r="G80" s="15">
        <v>0</v>
      </c>
      <c r="H80" s="15">
        <v>100</v>
      </c>
    </row>
    <row r="81" spans="1:8" ht="25.5" customHeight="1">
      <c r="A81" s="14">
        <v>41040200</v>
      </c>
      <c r="B81" s="21" t="s">
        <v>165</v>
      </c>
      <c r="C81" s="15">
        <v>7154089</v>
      </c>
      <c r="D81" s="15">
        <v>7154089</v>
      </c>
      <c r="E81" s="15">
        <v>3464110</v>
      </c>
      <c r="F81" s="15">
        <v>3464110</v>
      </c>
      <c r="G81" s="15">
        <v>0</v>
      </c>
      <c r="H81" s="15">
        <v>100</v>
      </c>
    </row>
    <row r="82" spans="1:8" ht="28.5" customHeight="1">
      <c r="A82" s="14">
        <v>41050000</v>
      </c>
      <c r="B82" s="21" t="s">
        <v>166</v>
      </c>
      <c r="C82" s="15">
        <v>1482984</v>
      </c>
      <c r="D82" s="15">
        <v>2345244</v>
      </c>
      <c r="E82" s="15">
        <v>1638152</v>
      </c>
      <c r="F82" s="15">
        <v>1233744</v>
      </c>
      <c r="G82" s="15">
        <v>-404408</v>
      </c>
      <c r="H82" s="15">
        <v>75.31315775337087</v>
      </c>
    </row>
    <row r="83" spans="1:8" ht="53.25" customHeight="1">
      <c r="A83" s="14">
        <v>41051000</v>
      </c>
      <c r="B83" s="21" t="s">
        <v>215</v>
      </c>
      <c r="C83" s="15">
        <v>556500</v>
      </c>
      <c r="D83" s="15">
        <v>556500</v>
      </c>
      <c r="E83" s="15">
        <v>278340</v>
      </c>
      <c r="F83" s="15">
        <v>278340</v>
      </c>
      <c r="G83" s="15">
        <v>0</v>
      </c>
      <c r="H83" s="15">
        <v>100</v>
      </c>
    </row>
    <row r="84" spans="1:8" ht="64.5" customHeight="1">
      <c r="A84" s="14">
        <v>41051200</v>
      </c>
      <c r="B84" s="21" t="s">
        <v>179</v>
      </c>
      <c r="C84" s="15">
        <v>75759</v>
      </c>
      <c r="D84" s="15">
        <v>75759</v>
      </c>
      <c r="E84" s="15">
        <v>37878</v>
      </c>
      <c r="F84" s="15">
        <v>37878</v>
      </c>
      <c r="G84" s="15">
        <v>0</v>
      </c>
      <c r="H84" s="15">
        <v>100</v>
      </c>
    </row>
    <row r="85" spans="1:8" ht="77.25" customHeight="1">
      <c r="A85" s="14">
        <v>41051400</v>
      </c>
      <c r="B85" s="21" t="s">
        <v>180</v>
      </c>
      <c r="C85" s="15">
        <v>0</v>
      </c>
      <c r="D85" s="15">
        <v>825969</v>
      </c>
      <c r="E85" s="15">
        <v>439622</v>
      </c>
      <c r="F85" s="15">
        <v>439622</v>
      </c>
      <c r="G85" s="15">
        <v>0</v>
      </c>
      <c r="H85" s="15">
        <v>100</v>
      </c>
    </row>
    <row r="86" spans="1:8" ht="66" customHeight="1">
      <c r="A86" s="14">
        <v>41052000</v>
      </c>
      <c r="B86" s="21" t="s">
        <v>216</v>
      </c>
      <c r="C86" s="15">
        <v>102900</v>
      </c>
      <c r="D86" s="15">
        <v>102900</v>
      </c>
      <c r="E86" s="15">
        <v>102900</v>
      </c>
      <c r="F86" s="15">
        <v>102900</v>
      </c>
      <c r="G86" s="15">
        <v>0</v>
      </c>
      <c r="H86" s="15">
        <v>100</v>
      </c>
    </row>
    <row r="87" spans="1:8" ht="18" customHeight="1">
      <c r="A87" s="14">
        <v>41053900</v>
      </c>
      <c r="B87" s="21" t="s">
        <v>115</v>
      </c>
      <c r="C87" s="15">
        <v>747825</v>
      </c>
      <c r="D87" s="15">
        <v>747825</v>
      </c>
      <c r="E87" s="15">
        <v>747825</v>
      </c>
      <c r="F87" s="15">
        <v>343417</v>
      </c>
      <c r="G87" s="15">
        <v>-404408</v>
      </c>
      <c r="H87" s="15">
        <v>45.92210744492361</v>
      </c>
    </row>
    <row r="88" spans="1:8" ht="63.75">
      <c r="A88" s="14">
        <v>41054300</v>
      </c>
      <c r="B88" s="21" t="s">
        <v>231</v>
      </c>
      <c r="C88" s="15">
        <v>0</v>
      </c>
      <c r="D88" s="15">
        <v>36291</v>
      </c>
      <c r="E88" s="15">
        <v>31587</v>
      </c>
      <c r="F88" s="15">
        <v>31587</v>
      </c>
      <c r="G88" s="15">
        <v>0</v>
      </c>
      <c r="H88" s="15">
        <v>100</v>
      </c>
    </row>
    <row r="89" spans="1:8" ht="12.75">
      <c r="A89" s="26" t="s">
        <v>74</v>
      </c>
      <c r="B89" s="27"/>
      <c r="C89" s="16">
        <v>69049362</v>
      </c>
      <c r="D89" s="16">
        <v>71860027.48</v>
      </c>
      <c r="E89" s="16">
        <v>27706240.48</v>
      </c>
      <c r="F89" s="16">
        <v>31691823.650000006</v>
      </c>
      <c r="G89" s="16">
        <v>3985583.1700000055</v>
      </c>
      <c r="H89" s="16">
        <v>114.38514609326744</v>
      </c>
    </row>
    <row r="90" spans="1:8" ht="12.75">
      <c r="A90" s="26" t="s">
        <v>75</v>
      </c>
      <c r="B90" s="27"/>
      <c r="C90" s="16">
        <v>150099635</v>
      </c>
      <c r="D90" s="16">
        <v>165974560.48000002</v>
      </c>
      <c r="E90" s="16">
        <v>80029302.48</v>
      </c>
      <c r="F90" s="16">
        <v>83610477.65</v>
      </c>
      <c r="G90" s="16">
        <v>3581175.17</v>
      </c>
      <c r="H90" s="16">
        <v>104.47482991732306</v>
      </c>
    </row>
  </sheetData>
  <sheetProtection/>
  <mergeCells count="8">
    <mergeCell ref="A1:H1"/>
    <mergeCell ref="A2:H2"/>
    <mergeCell ref="A3:H3"/>
    <mergeCell ref="A89:B89"/>
    <mergeCell ref="A90:B90"/>
    <mergeCell ref="B5:B6"/>
    <mergeCell ref="C5:H5"/>
    <mergeCell ref="A5:A6"/>
  </mergeCells>
  <printOptions/>
  <pageMargins left="0.32" right="0.21" top="0.24" bottom="0.25" header="0.21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3" sqref="A3:K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pans="2:8" ht="15.75">
      <c r="B1" s="24" t="s">
        <v>31</v>
      </c>
      <c r="C1" s="24"/>
      <c r="D1" s="24"/>
      <c r="E1" s="24"/>
      <c r="F1" s="24"/>
      <c r="G1" s="24"/>
      <c r="H1" s="24"/>
    </row>
    <row r="2" spans="2:11" ht="14.25">
      <c r="B2" s="25" t="s">
        <v>224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>
      <c r="A4" s="10" t="s">
        <v>160</v>
      </c>
      <c r="B4" s="11"/>
      <c r="C4" s="12"/>
      <c r="F4" s="2" t="s">
        <v>1</v>
      </c>
      <c r="K4" s="2" t="s">
        <v>1</v>
      </c>
    </row>
    <row r="5" spans="1:15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2.75">
      <c r="A6" s="4" t="s">
        <v>17</v>
      </c>
      <c r="B6" s="5" t="s">
        <v>18</v>
      </c>
      <c r="C6" s="6">
        <v>33091127</v>
      </c>
      <c r="D6" s="6">
        <v>37716523.75</v>
      </c>
      <c r="E6" s="6">
        <v>17507383.210000005</v>
      </c>
      <c r="F6" s="6">
        <v>17440111.390000004</v>
      </c>
      <c r="G6" s="6">
        <v>0</v>
      </c>
      <c r="H6" s="6">
        <v>2294323.48</v>
      </c>
      <c r="I6" s="6">
        <v>0</v>
      </c>
      <c r="J6" s="6">
        <f aca="true" t="shared" si="0" ref="J6:J42">E6-F6</f>
        <v>67271.8200000003</v>
      </c>
      <c r="K6" s="6">
        <f aca="true" t="shared" si="1" ref="K6:K42">D6-F6</f>
        <v>20276412.359999996</v>
      </c>
      <c r="L6" s="6">
        <f aca="true" t="shared" si="2" ref="L6:L42">IF(E6=0,0,(F6/E6)*100)</f>
        <v>99.6157517134738</v>
      </c>
      <c r="M6" s="6" t="e">
        <f>D6-#REF!</f>
        <v>#REF!</v>
      </c>
      <c r="N6" s="6" t="e">
        <f>E6-#REF!</f>
        <v>#REF!</v>
      </c>
      <c r="O6" s="6" t="e">
        <f>IF(E6=0,0,(#REF!/E6)*100)</f>
        <v>#REF!</v>
      </c>
    </row>
    <row r="7" spans="1:15" ht="51">
      <c r="A7" s="7" t="s">
        <v>93</v>
      </c>
      <c r="B7" s="8" t="s">
        <v>19</v>
      </c>
      <c r="C7" s="9">
        <v>19501260</v>
      </c>
      <c r="D7" s="9">
        <v>19559800</v>
      </c>
      <c r="E7" s="9">
        <v>6480991.64</v>
      </c>
      <c r="F7" s="9">
        <v>6477874.5600000005</v>
      </c>
      <c r="G7" s="9">
        <v>0</v>
      </c>
      <c r="H7" s="9">
        <v>1462583.91</v>
      </c>
      <c r="I7" s="9">
        <v>0</v>
      </c>
      <c r="J7" s="9">
        <f t="shared" si="0"/>
        <v>3117.079999999143</v>
      </c>
      <c r="K7" s="9">
        <f t="shared" si="1"/>
        <v>13081925.44</v>
      </c>
      <c r="L7" s="9">
        <f t="shared" si="2"/>
        <v>99.95190427371082</v>
      </c>
      <c r="M7" s="9" t="e">
        <f>D7-#REF!</f>
        <v>#REF!</v>
      </c>
      <c r="N7" s="9" t="e">
        <f>E7-#REF!</f>
        <v>#REF!</v>
      </c>
      <c r="O7" s="9" t="e">
        <f>IF(E7=0,0,(#REF!/E7)*100)</f>
        <v>#REF!</v>
      </c>
    </row>
    <row r="8" spans="1:15" ht="12.75">
      <c r="A8" s="7" t="s">
        <v>94</v>
      </c>
      <c r="B8" s="8" t="s">
        <v>95</v>
      </c>
      <c r="C8" s="9">
        <v>293159</v>
      </c>
      <c r="D8" s="9">
        <v>363689</v>
      </c>
      <c r="E8" s="9">
        <v>206604</v>
      </c>
      <c r="F8" s="9">
        <v>186793.94</v>
      </c>
      <c r="G8" s="9">
        <v>0</v>
      </c>
      <c r="H8" s="9">
        <v>46329.38</v>
      </c>
      <c r="I8" s="9">
        <v>0</v>
      </c>
      <c r="J8" s="9">
        <f t="shared" si="0"/>
        <v>19810.059999999998</v>
      </c>
      <c r="K8" s="9">
        <f t="shared" si="1"/>
        <v>176895.06</v>
      </c>
      <c r="L8" s="9">
        <f t="shared" si="2"/>
        <v>90.41157964027802</v>
      </c>
      <c r="M8" s="9" t="e">
        <f>D8-#REF!</f>
        <v>#REF!</v>
      </c>
      <c r="N8" s="9" t="e">
        <f>E8-#REF!</f>
        <v>#REF!</v>
      </c>
      <c r="O8" s="9" t="e">
        <f>IF(E8=0,0,(#REF!/E8)*100)</f>
        <v>#REF!</v>
      </c>
    </row>
    <row r="9" spans="1:15" ht="38.25">
      <c r="A9" s="7" t="s">
        <v>96</v>
      </c>
      <c r="B9" s="8" t="s">
        <v>97</v>
      </c>
      <c r="C9" s="9">
        <v>1199736</v>
      </c>
      <c r="D9" s="9">
        <v>1411265</v>
      </c>
      <c r="E9" s="9">
        <v>878159.92</v>
      </c>
      <c r="F9" s="9">
        <v>877901.11</v>
      </c>
      <c r="G9" s="9">
        <v>0</v>
      </c>
      <c r="H9" s="9">
        <v>112189.48</v>
      </c>
      <c r="I9" s="9">
        <v>0</v>
      </c>
      <c r="J9" s="9">
        <f t="shared" si="0"/>
        <v>258.8100000000559</v>
      </c>
      <c r="K9" s="9">
        <f t="shared" si="1"/>
        <v>533363.89</v>
      </c>
      <c r="L9" s="9">
        <f t="shared" si="2"/>
        <v>99.97052814708282</v>
      </c>
      <c r="M9" s="9" t="e">
        <f>D9-#REF!</f>
        <v>#REF!</v>
      </c>
      <c r="N9" s="9" t="e">
        <f>E9-#REF!</f>
        <v>#REF!</v>
      </c>
      <c r="O9" s="9" t="e">
        <f>IF(E9=0,0,(#REF!/E9)*100)</f>
        <v>#REF!</v>
      </c>
    </row>
    <row r="10" spans="1:15" ht="25.5">
      <c r="A10" s="7" t="s">
        <v>98</v>
      </c>
      <c r="B10" s="8" t="s">
        <v>99</v>
      </c>
      <c r="C10" s="9">
        <v>102900</v>
      </c>
      <c r="D10" s="9">
        <v>102900</v>
      </c>
      <c r="E10" s="9">
        <v>102900</v>
      </c>
      <c r="F10" s="9">
        <v>93259.39</v>
      </c>
      <c r="G10" s="9">
        <v>0</v>
      </c>
      <c r="H10" s="9">
        <v>51577.53</v>
      </c>
      <c r="I10" s="9">
        <v>0</v>
      </c>
      <c r="J10" s="9">
        <f t="shared" si="0"/>
        <v>9640.61</v>
      </c>
      <c r="K10" s="9">
        <f t="shared" si="1"/>
        <v>9640.61</v>
      </c>
      <c r="L10" s="9">
        <f t="shared" si="2"/>
        <v>90.63108843537415</v>
      </c>
      <c r="M10" s="9" t="e">
        <f>D10-#REF!</f>
        <v>#REF!</v>
      </c>
      <c r="N10" s="9" t="e">
        <f>E10-#REF!</f>
        <v>#REF!</v>
      </c>
      <c r="O10" s="9" t="e">
        <f>IF(E10=0,0,(#REF!/E10)*100)</f>
        <v>#REF!</v>
      </c>
    </row>
    <row r="11" spans="1:15" ht="38.25">
      <c r="A11" s="7" t="s">
        <v>100</v>
      </c>
      <c r="B11" s="8" t="s">
        <v>101</v>
      </c>
      <c r="C11" s="9">
        <v>100000</v>
      </c>
      <c r="D11" s="9">
        <v>100000</v>
      </c>
      <c r="E11" s="9">
        <v>63110.24</v>
      </c>
      <c r="F11" s="9">
        <v>63110.24</v>
      </c>
      <c r="G11" s="9">
        <v>0</v>
      </c>
      <c r="H11" s="9">
        <v>0</v>
      </c>
      <c r="I11" s="9">
        <v>0</v>
      </c>
      <c r="J11" s="9">
        <f t="shared" si="0"/>
        <v>0</v>
      </c>
      <c r="K11" s="9">
        <f t="shared" si="1"/>
        <v>36889.76</v>
      </c>
      <c r="L11" s="9">
        <f t="shared" si="2"/>
        <v>100</v>
      </c>
      <c r="M11" s="9" t="e">
        <f>D11-#REF!</f>
        <v>#REF!</v>
      </c>
      <c r="N11" s="9" t="e">
        <f>E11-#REF!</f>
        <v>#REF!</v>
      </c>
      <c r="O11" s="9" t="e">
        <f>IF(E11=0,0,(#REF!/E11)*100)</f>
        <v>#REF!</v>
      </c>
    </row>
    <row r="12" spans="1:15" ht="51">
      <c r="A12" s="7" t="s">
        <v>20</v>
      </c>
      <c r="B12" s="8" t="s">
        <v>21</v>
      </c>
      <c r="C12" s="9">
        <v>8583308</v>
      </c>
      <c r="D12" s="9">
        <v>8879868</v>
      </c>
      <c r="E12" s="9">
        <v>4375210.42</v>
      </c>
      <c r="F12" s="9">
        <v>4373270.39</v>
      </c>
      <c r="G12" s="9">
        <v>0</v>
      </c>
      <c r="H12" s="9">
        <v>236164.87</v>
      </c>
      <c r="I12" s="9">
        <v>0</v>
      </c>
      <c r="J12" s="9">
        <f t="shared" si="0"/>
        <v>1940.0300000002608</v>
      </c>
      <c r="K12" s="9">
        <f t="shared" si="1"/>
        <v>4506597.61</v>
      </c>
      <c r="L12" s="9">
        <f t="shared" si="2"/>
        <v>99.95565858978732</v>
      </c>
      <c r="M12" s="9" t="e">
        <f>D12-#REF!</f>
        <v>#REF!</v>
      </c>
      <c r="N12" s="9" t="e">
        <f>E12-#REF!</f>
        <v>#REF!</v>
      </c>
      <c r="O12" s="9" t="e">
        <f>IF(E12=0,0,(#REF!/E12)*100)</f>
        <v>#REF!</v>
      </c>
    </row>
    <row r="13" spans="1:15" ht="12.75">
      <c r="A13" s="7" t="s">
        <v>169</v>
      </c>
      <c r="B13" s="8" t="s">
        <v>170</v>
      </c>
      <c r="C13" s="9">
        <v>0</v>
      </c>
      <c r="D13" s="9">
        <v>145000</v>
      </c>
      <c r="E13" s="9">
        <v>109584.7</v>
      </c>
      <c r="F13" s="9">
        <v>109582.82</v>
      </c>
      <c r="G13" s="9">
        <v>0</v>
      </c>
      <c r="H13" s="9">
        <v>0</v>
      </c>
      <c r="I13" s="9">
        <v>0</v>
      </c>
      <c r="J13" s="9">
        <f t="shared" si="0"/>
        <v>1.8799999999901047</v>
      </c>
      <c r="K13" s="9">
        <f t="shared" si="1"/>
        <v>35417.17999999999</v>
      </c>
      <c r="L13" s="9">
        <f t="shared" si="2"/>
        <v>99.99828443204207</v>
      </c>
      <c r="M13" s="9" t="e">
        <f>D13-#REF!</f>
        <v>#REF!</v>
      </c>
      <c r="N13" s="9" t="e">
        <f>E13-#REF!</f>
        <v>#REF!</v>
      </c>
      <c r="O13" s="9" t="e">
        <f>IF(E13=0,0,(#REF!/E13)*100)</f>
        <v>#REF!</v>
      </c>
    </row>
    <row r="14" spans="1:15" ht="25.5">
      <c r="A14" s="7" t="s">
        <v>102</v>
      </c>
      <c r="B14" s="8" t="s">
        <v>103</v>
      </c>
      <c r="C14" s="9">
        <v>100000</v>
      </c>
      <c r="D14" s="9">
        <v>300000</v>
      </c>
      <c r="E14" s="9">
        <v>300000</v>
      </c>
      <c r="F14" s="9">
        <v>300000</v>
      </c>
      <c r="G14" s="9">
        <v>0</v>
      </c>
      <c r="H14" s="9">
        <v>21300</v>
      </c>
      <c r="I14" s="9">
        <v>0</v>
      </c>
      <c r="J14" s="9">
        <f t="shared" si="0"/>
        <v>0</v>
      </c>
      <c r="K14" s="9">
        <f t="shared" si="1"/>
        <v>0</v>
      </c>
      <c r="L14" s="9">
        <f t="shared" si="2"/>
        <v>100</v>
      </c>
      <c r="M14" s="9" t="e">
        <f>D14-#REF!</f>
        <v>#REF!</v>
      </c>
      <c r="N14" s="9" t="e">
        <f>E14-#REF!</f>
        <v>#REF!</v>
      </c>
      <c r="O14" s="9" t="e">
        <f>IF(E14=0,0,(#REF!/E14)*100)</f>
        <v>#REF!</v>
      </c>
    </row>
    <row r="15" spans="1:15" ht="25.5">
      <c r="A15" s="7" t="s">
        <v>104</v>
      </c>
      <c r="B15" s="8" t="s">
        <v>105</v>
      </c>
      <c r="C15" s="9">
        <v>150000</v>
      </c>
      <c r="D15" s="9">
        <v>501221</v>
      </c>
      <c r="E15" s="9">
        <v>431221</v>
      </c>
      <c r="F15" s="9">
        <v>431221</v>
      </c>
      <c r="G15" s="9">
        <v>0</v>
      </c>
      <c r="H15" s="9">
        <v>0</v>
      </c>
      <c r="I15" s="9">
        <v>0</v>
      </c>
      <c r="J15" s="9">
        <f t="shared" si="0"/>
        <v>0</v>
      </c>
      <c r="K15" s="9">
        <f t="shared" si="1"/>
        <v>70000</v>
      </c>
      <c r="L15" s="9">
        <f t="shared" si="2"/>
        <v>100</v>
      </c>
      <c r="M15" s="9" t="e">
        <f>D15-#REF!</f>
        <v>#REF!</v>
      </c>
      <c r="N15" s="9" t="e">
        <f>E15-#REF!</f>
        <v>#REF!</v>
      </c>
      <c r="O15" s="9" t="e">
        <f>IF(E15=0,0,(#REF!/E15)*100)</f>
        <v>#REF!</v>
      </c>
    </row>
    <row r="16" spans="1:15" ht="12.75">
      <c r="A16" s="7" t="s">
        <v>106</v>
      </c>
      <c r="B16" s="8" t="s">
        <v>107</v>
      </c>
      <c r="C16" s="9">
        <v>1290000</v>
      </c>
      <c r="D16" s="9">
        <v>3548785</v>
      </c>
      <c r="E16" s="9">
        <v>2939045.8</v>
      </c>
      <c r="F16" s="9">
        <v>2906619.19</v>
      </c>
      <c r="G16" s="9">
        <v>0</v>
      </c>
      <c r="H16" s="9">
        <v>354597.3</v>
      </c>
      <c r="I16" s="9">
        <v>0</v>
      </c>
      <c r="J16" s="9">
        <f t="shared" si="0"/>
        <v>32426.60999999987</v>
      </c>
      <c r="K16" s="9">
        <f t="shared" si="1"/>
        <v>642165.81</v>
      </c>
      <c r="L16" s="9">
        <f t="shared" si="2"/>
        <v>98.89669599568677</v>
      </c>
      <c r="M16" s="9" t="e">
        <f>D16-#REF!</f>
        <v>#REF!</v>
      </c>
      <c r="N16" s="9" t="e">
        <f>E16-#REF!</f>
        <v>#REF!</v>
      </c>
      <c r="O16" s="9" t="e">
        <f>IF(E16=0,0,(#REF!/E16)*100)</f>
        <v>#REF!</v>
      </c>
    </row>
    <row r="17" spans="1:15" ht="12.75">
      <c r="A17" s="7" t="s">
        <v>108</v>
      </c>
      <c r="B17" s="8" t="s">
        <v>109</v>
      </c>
      <c r="C17" s="9">
        <v>0</v>
      </c>
      <c r="D17" s="9">
        <v>191059.75</v>
      </c>
      <c r="E17" s="9">
        <v>124100</v>
      </c>
      <c r="F17" s="9">
        <v>124100</v>
      </c>
      <c r="G17" s="9">
        <v>0</v>
      </c>
      <c r="H17" s="9">
        <v>8000</v>
      </c>
      <c r="I17" s="9">
        <v>0</v>
      </c>
      <c r="J17" s="9">
        <f t="shared" si="0"/>
        <v>0</v>
      </c>
      <c r="K17" s="9">
        <f t="shared" si="1"/>
        <v>66959.75</v>
      </c>
      <c r="L17" s="9">
        <f t="shared" si="2"/>
        <v>100</v>
      </c>
      <c r="M17" s="9" t="e">
        <f>D17-#REF!</f>
        <v>#REF!</v>
      </c>
      <c r="N17" s="9" t="e">
        <f>E17-#REF!</f>
        <v>#REF!</v>
      </c>
      <c r="O17" s="9" t="e">
        <f>IF(E17=0,0,(#REF!/E17)*100)</f>
        <v>#REF!</v>
      </c>
    </row>
    <row r="18" spans="1:15" ht="38.25">
      <c r="A18" s="7" t="s">
        <v>110</v>
      </c>
      <c r="B18" s="8" t="s">
        <v>111</v>
      </c>
      <c r="C18" s="9">
        <v>800000</v>
      </c>
      <c r="D18" s="9">
        <v>1623962</v>
      </c>
      <c r="E18" s="9">
        <v>1082631.44</v>
      </c>
      <c r="F18" s="9">
        <v>1082630.74</v>
      </c>
      <c r="G18" s="9">
        <v>0</v>
      </c>
      <c r="H18" s="9">
        <v>0</v>
      </c>
      <c r="I18" s="9">
        <v>0</v>
      </c>
      <c r="J18" s="9">
        <f t="shared" si="0"/>
        <v>0.6999999999534339</v>
      </c>
      <c r="K18" s="9">
        <f t="shared" si="1"/>
        <v>541331.26</v>
      </c>
      <c r="L18" s="9">
        <f t="shared" si="2"/>
        <v>99.99993534272384</v>
      </c>
      <c r="M18" s="9" t="e">
        <f>D18-#REF!</f>
        <v>#REF!</v>
      </c>
      <c r="N18" s="9" t="e">
        <f>E18-#REF!</f>
        <v>#REF!</v>
      </c>
      <c r="O18" s="9" t="e">
        <f>IF(E18=0,0,(#REF!/E18)*100)</f>
        <v>#REF!</v>
      </c>
    </row>
    <row r="19" spans="1:15" ht="12.75">
      <c r="A19" s="7" t="s">
        <v>112</v>
      </c>
      <c r="B19" s="8" t="s">
        <v>113</v>
      </c>
      <c r="C19" s="9">
        <v>970764</v>
      </c>
      <c r="D19" s="9">
        <v>988974</v>
      </c>
      <c r="E19" s="9">
        <v>413824.05</v>
      </c>
      <c r="F19" s="9">
        <v>413748.01</v>
      </c>
      <c r="G19" s="9">
        <v>0</v>
      </c>
      <c r="H19" s="9">
        <v>1581.01</v>
      </c>
      <c r="I19" s="9">
        <v>0</v>
      </c>
      <c r="J19" s="9">
        <f t="shared" si="0"/>
        <v>76.03999999997905</v>
      </c>
      <c r="K19" s="9">
        <f t="shared" si="1"/>
        <v>575225.99</v>
      </c>
      <c r="L19" s="9">
        <f t="shared" si="2"/>
        <v>99.98162504088393</v>
      </c>
      <c r="M19" s="9" t="e">
        <f>D19-#REF!</f>
        <v>#REF!</v>
      </c>
      <c r="N19" s="9" t="e">
        <f>E19-#REF!</f>
        <v>#REF!</v>
      </c>
      <c r="O19" s="9" t="e">
        <f>IF(E19=0,0,(#REF!/E19)*100)</f>
        <v>#REF!</v>
      </c>
    </row>
    <row r="20" spans="1:15" ht="25.5">
      <c r="A20" s="4" t="s">
        <v>116</v>
      </c>
      <c r="B20" s="5" t="s">
        <v>24</v>
      </c>
      <c r="C20" s="6">
        <v>86747693</v>
      </c>
      <c r="D20" s="6">
        <v>87968783</v>
      </c>
      <c r="E20" s="6">
        <v>51485357.80999999</v>
      </c>
      <c r="F20" s="6">
        <v>51385360.79999997</v>
      </c>
      <c r="G20" s="9">
        <v>0</v>
      </c>
      <c r="H20" s="9">
        <v>0</v>
      </c>
      <c r="I20" s="9">
        <v>0</v>
      </c>
      <c r="J20" s="9">
        <f t="shared" si="0"/>
        <v>99997.01000002027</v>
      </c>
      <c r="K20" s="9">
        <f t="shared" si="1"/>
        <v>36583422.20000003</v>
      </c>
      <c r="L20" s="9">
        <f t="shared" si="2"/>
        <v>99.80577582782071</v>
      </c>
      <c r="M20" s="9" t="e">
        <f>D20-#REF!</f>
        <v>#REF!</v>
      </c>
      <c r="N20" s="9" t="e">
        <f>E20-#REF!</f>
        <v>#REF!</v>
      </c>
      <c r="O20" s="9" t="e">
        <f>IF(E20=0,0,(#REF!/E20)*100)</f>
        <v>#REF!</v>
      </c>
    </row>
    <row r="21" spans="1:15" ht="12.75">
      <c r="A21" s="7" t="s">
        <v>117</v>
      </c>
      <c r="B21" s="8" t="s">
        <v>118</v>
      </c>
      <c r="C21" s="9">
        <v>14577060</v>
      </c>
      <c r="D21" s="9">
        <v>14575319</v>
      </c>
      <c r="E21" s="9">
        <v>7823825.42</v>
      </c>
      <c r="F21" s="9">
        <v>7822882.220000001</v>
      </c>
      <c r="G21" s="9">
        <v>0</v>
      </c>
      <c r="H21" s="9">
        <v>0</v>
      </c>
      <c r="I21" s="9">
        <v>0</v>
      </c>
      <c r="J21" s="9">
        <f t="shared" si="0"/>
        <v>943.1999999992549</v>
      </c>
      <c r="K21" s="9">
        <f t="shared" si="1"/>
        <v>6752436.779999999</v>
      </c>
      <c r="L21" s="9">
        <f t="shared" si="2"/>
        <v>99.98794451627731</v>
      </c>
      <c r="M21" s="9" t="e">
        <f>D21-#REF!</f>
        <v>#REF!</v>
      </c>
      <c r="N21" s="9" t="e">
        <f>E21-#REF!</f>
        <v>#REF!</v>
      </c>
      <c r="O21" s="9" t="e">
        <f>IF(E21=0,0,(#REF!/E21)*100)</f>
        <v>#REF!</v>
      </c>
    </row>
    <row r="22" spans="1:15" ht="51">
      <c r="A22" s="7" t="s">
        <v>119</v>
      </c>
      <c r="B22" s="8" t="s">
        <v>120</v>
      </c>
      <c r="C22" s="9">
        <v>62874400</v>
      </c>
      <c r="D22" s="9">
        <v>63798098</v>
      </c>
      <c r="E22" s="9">
        <v>38775680.81999999</v>
      </c>
      <c r="F22" s="9">
        <v>38694503.05</v>
      </c>
      <c r="G22" s="9">
        <v>0</v>
      </c>
      <c r="H22" s="9">
        <v>0</v>
      </c>
      <c r="I22" s="9">
        <v>0</v>
      </c>
      <c r="J22" s="9">
        <f t="shared" si="0"/>
        <v>81177.76999999583</v>
      </c>
      <c r="K22" s="9">
        <f t="shared" si="1"/>
        <v>25103594.950000003</v>
      </c>
      <c r="L22" s="9">
        <f t="shared" si="2"/>
        <v>99.79064772485407</v>
      </c>
      <c r="M22" s="9" t="e">
        <f>D22-#REF!</f>
        <v>#REF!</v>
      </c>
      <c r="N22" s="9" t="e">
        <f>E22-#REF!</f>
        <v>#REF!</v>
      </c>
      <c r="O22" s="9" t="e">
        <f>IF(E22=0,0,(#REF!/E22)*100)</f>
        <v>#REF!</v>
      </c>
    </row>
    <row r="23" spans="1:15" ht="25.5">
      <c r="A23" s="7" t="s">
        <v>121</v>
      </c>
      <c r="B23" s="8" t="s">
        <v>25</v>
      </c>
      <c r="C23" s="9">
        <v>1690155</v>
      </c>
      <c r="D23" s="9">
        <v>1696155</v>
      </c>
      <c r="E23" s="9">
        <v>1008534</v>
      </c>
      <c r="F23" s="9">
        <v>1008360.04</v>
      </c>
      <c r="G23" s="6">
        <v>0</v>
      </c>
      <c r="H23" s="6">
        <v>1452525.25</v>
      </c>
      <c r="I23" s="6">
        <v>0</v>
      </c>
      <c r="J23" s="6">
        <f t="shared" si="0"/>
        <v>173.95999999996275</v>
      </c>
      <c r="K23" s="6">
        <f t="shared" si="1"/>
        <v>687794.96</v>
      </c>
      <c r="L23" s="6">
        <f t="shared" si="2"/>
        <v>99.98275120124855</v>
      </c>
      <c r="M23" s="6" t="e">
        <f>D23-#REF!</f>
        <v>#REF!</v>
      </c>
      <c r="N23" s="6" t="e">
        <f>E23-#REF!</f>
        <v>#REF!</v>
      </c>
      <c r="O23" s="6" t="e">
        <f>IF(E23=0,0,(#REF!/E23)*100)</f>
        <v>#REF!</v>
      </c>
    </row>
    <row r="24" spans="1:15" ht="25.5">
      <c r="A24" s="7" t="s">
        <v>122</v>
      </c>
      <c r="B24" s="8" t="s">
        <v>123</v>
      </c>
      <c r="C24" s="9">
        <v>936410</v>
      </c>
      <c r="D24" s="9">
        <v>936410</v>
      </c>
      <c r="E24" s="9">
        <v>484877</v>
      </c>
      <c r="F24" s="9">
        <v>484567.76</v>
      </c>
      <c r="G24" s="9">
        <v>0</v>
      </c>
      <c r="H24" s="9">
        <v>146450.5</v>
      </c>
      <c r="I24" s="9">
        <v>0</v>
      </c>
      <c r="J24" s="9">
        <f t="shared" si="0"/>
        <v>309.2399999999907</v>
      </c>
      <c r="K24" s="9">
        <f t="shared" si="1"/>
        <v>451842.24</v>
      </c>
      <c r="L24" s="9">
        <f t="shared" si="2"/>
        <v>99.93622300088477</v>
      </c>
      <c r="M24" s="9" t="e">
        <f>D24-#REF!</f>
        <v>#REF!</v>
      </c>
      <c r="N24" s="9" t="e">
        <f>E24-#REF!</f>
        <v>#REF!</v>
      </c>
      <c r="O24" s="9" t="e">
        <f>IF(E24=0,0,(#REF!/E24)*100)</f>
        <v>#REF!</v>
      </c>
    </row>
    <row r="25" spans="1:15" ht="12.75">
      <c r="A25" s="7" t="s">
        <v>124</v>
      </c>
      <c r="B25" s="8" t="s">
        <v>125</v>
      </c>
      <c r="C25" s="9">
        <v>2922107</v>
      </c>
      <c r="D25" s="9">
        <v>2291306</v>
      </c>
      <c r="E25" s="9">
        <v>1032445.1</v>
      </c>
      <c r="F25" s="9">
        <v>1023196.97</v>
      </c>
      <c r="G25" s="9">
        <v>0</v>
      </c>
      <c r="H25" s="9">
        <v>993051.7</v>
      </c>
      <c r="I25" s="9">
        <v>0</v>
      </c>
      <c r="J25" s="9">
        <f t="shared" si="0"/>
        <v>9248.130000000005</v>
      </c>
      <c r="K25" s="9">
        <f t="shared" si="1"/>
        <v>1268109.03</v>
      </c>
      <c r="L25" s="9">
        <f t="shared" si="2"/>
        <v>99.10424970780528</v>
      </c>
      <c r="M25" s="9" t="e">
        <f>D25-#REF!</f>
        <v>#REF!</v>
      </c>
      <c r="N25" s="9" t="e">
        <f>E25-#REF!</f>
        <v>#REF!</v>
      </c>
      <c r="O25" s="9" t="e">
        <f>IF(E25=0,0,(#REF!/E25)*100)</f>
        <v>#REF!</v>
      </c>
    </row>
    <row r="26" spans="1:15" ht="12.75">
      <c r="A26" s="7" t="s">
        <v>126</v>
      </c>
      <c r="B26" s="8" t="s">
        <v>127</v>
      </c>
      <c r="C26" s="9">
        <v>2650250</v>
      </c>
      <c r="D26" s="9">
        <v>2663250</v>
      </c>
      <c r="E26" s="9">
        <v>1308938.19</v>
      </c>
      <c r="F26" s="9">
        <v>1308791.13</v>
      </c>
      <c r="G26" s="9">
        <v>0</v>
      </c>
      <c r="H26" s="9">
        <v>51201.25</v>
      </c>
      <c r="I26" s="9">
        <v>0</v>
      </c>
      <c r="J26" s="9">
        <f t="shared" si="0"/>
        <v>147.06000000005588</v>
      </c>
      <c r="K26" s="9">
        <f t="shared" si="1"/>
        <v>1354458.87</v>
      </c>
      <c r="L26" s="9">
        <f t="shared" si="2"/>
        <v>99.98876493931313</v>
      </c>
      <c r="M26" s="9" t="e">
        <f>D26-#REF!</f>
        <v>#REF!</v>
      </c>
      <c r="N26" s="9" t="e">
        <f>E26-#REF!</f>
        <v>#REF!</v>
      </c>
      <c r="O26" s="9" t="e">
        <f>IF(E26=0,0,(#REF!/E26)*100)</f>
        <v>#REF!</v>
      </c>
    </row>
    <row r="27" spans="1:15" ht="12.75">
      <c r="A27" s="7" t="s">
        <v>218</v>
      </c>
      <c r="B27" s="8" t="s">
        <v>219</v>
      </c>
      <c r="C27" s="9">
        <v>0</v>
      </c>
      <c r="D27" s="9">
        <v>623134</v>
      </c>
      <c r="E27" s="9">
        <v>297606</v>
      </c>
      <c r="F27" s="9">
        <v>289803.11</v>
      </c>
      <c r="G27" s="9">
        <v>0</v>
      </c>
      <c r="H27" s="9">
        <v>43747.12</v>
      </c>
      <c r="I27" s="9">
        <v>0</v>
      </c>
      <c r="J27" s="9">
        <f t="shared" si="0"/>
        <v>7802.890000000014</v>
      </c>
      <c r="K27" s="9">
        <f t="shared" si="1"/>
        <v>333330.89</v>
      </c>
      <c r="L27" s="9">
        <f t="shared" si="2"/>
        <v>97.37811401651848</v>
      </c>
      <c r="M27" s="9" t="e">
        <f>D27-#REF!</f>
        <v>#REF!</v>
      </c>
      <c r="N27" s="9" t="e">
        <f>E27-#REF!</f>
        <v>#REF!</v>
      </c>
      <c r="O27" s="9" t="e">
        <f>IF(E27=0,0,(#REF!/E27)*100)</f>
        <v>#REF!</v>
      </c>
    </row>
    <row r="28" spans="1:15" ht="51">
      <c r="A28" s="7" t="s">
        <v>220</v>
      </c>
      <c r="B28" s="8" t="s">
        <v>221</v>
      </c>
      <c r="C28" s="9">
        <v>0</v>
      </c>
      <c r="D28" s="9">
        <v>261800</v>
      </c>
      <c r="E28" s="9">
        <v>260130.63</v>
      </c>
      <c r="F28" s="9">
        <v>260130.53</v>
      </c>
      <c r="G28" s="9">
        <v>0</v>
      </c>
      <c r="H28" s="9">
        <v>74955.98</v>
      </c>
      <c r="I28" s="9">
        <v>0</v>
      </c>
      <c r="J28" s="9">
        <f t="shared" si="0"/>
        <v>0.10000000000582077</v>
      </c>
      <c r="K28" s="9">
        <f t="shared" si="1"/>
        <v>1669.4700000000012</v>
      </c>
      <c r="L28" s="9">
        <f t="shared" si="2"/>
        <v>99.99996155777579</v>
      </c>
      <c r="M28" s="9" t="e">
        <f>D28-#REF!</f>
        <v>#REF!</v>
      </c>
      <c r="N28" s="9" t="e">
        <f>E28-#REF!</f>
        <v>#REF!</v>
      </c>
      <c r="O28" s="9" t="e">
        <f>IF(E28=0,0,(#REF!/E28)*100)</f>
        <v>#REF!</v>
      </c>
    </row>
    <row r="29" spans="1:15" ht="25.5">
      <c r="A29" s="7" t="s">
        <v>171</v>
      </c>
      <c r="B29" s="8" t="s">
        <v>172</v>
      </c>
      <c r="C29" s="9">
        <v>0</v>
      </c>
      <c r="D29" s="9">
        <v>15000</v>
      </c>
      <c r="E29" s="9">
        <v>13315</v>
      </c>
      <c r="F29" s="9">
        <v>13315</v>
      </c>
      <c r="G29" s="9">
        <v>0</v>
      </c>
      <c r="H29" s="9">
        <v>103907.79</v>
      </c>
      <c r="I29" s="9">
        <v>0</v>
      </c>
      <c r="J29" s="9">
        <f t="shared" si="0"/>
        <v>0</v>
      </c>
      <c r="K29" s="9">
        <f t="shared" si="1"/>
        <v>1685</v>
      </c>
      <c r="L29" s="9">
        <f t="shared" si="2"/>
        <v>100</v>
      </c>
      <c r="M29" s="9" t="e">
        <f>D29-#REF!</f>
        <v>#REF!</v>
      </c>
      <c r="N29" s="9" t="e">
        <f>E29-#REF!</f>
        <v>#REF!</v>
      </c>
      <c r="O29" s="9" t="e">
        <f>IF(E29=0,0,(#REF!/E29)*100)</f>
        <v>#REF!</v>
      </c>
    </row>
    <row r="30" spans="1:15" ht="25.5">
      <c r="A30" s="7" t="s">
        <v>128</v>
      </c>
      <c r="B30" s="8" t="s">
        <v>129</v>
      </c>
      <c r="C30" s="9">
        <v>0</v>
      </c>
      <c r="D30" s="9">
        <v>20000</v>
      </c>
      <c r="E30" s="9">
        <v>12551.04</v>
      </c>
      <c r="F30" s="9">
        <v>12551.04</v>
      </c>
      <c r="G30" s="9">
        <v>0</v>
      </c>
      <c r="H30" s="9">
        <v>1480</v>
      </c>
      <c r="I30" s="9">
        <v>0</v>
      </c>
      <c r="J30" s="9">
        <f t="shared" si="0"/>
        <v>0</v>
      </c>
      <c r="K30" s="9">
        <f t="shared" si="1"/>
        <v>7448.959999999999</v>
      </c>
      <c r="L30" s="9">
        <f t="shared" si="2"/>
        <v>100</v>
      </c>
      <c r="M30" s="9" t="e">
        <f>D30-#REF!</f>
        <v>#REF!</v>
      </c>
      <c r="N30" s="9" t="e">
        <f>E30-#REF!</f>
        <v>#REF!</v>
      </c>
      <c r="O30" s="9" t="e">
        <f>IF(E30=0,0,(#REF!/E30)*100)</f>
        <v>#REF!</v>
      </c>
    </row>
    <row r="31" spans="1:15" ht="25.5">
      <c r="A31" s="7" t="s">
        <v>130</v>
      </c>
      <c r="B31" s="8" t="s">
        <v>26</v>
      </c>
      <c r="C31" s="9">
        <v>1097311</v>
      </c>
      <c r="D31" s="9">
        <v>1088311</v>
      </c>
      <c r="E31" s="9">
        <v>467454.61</v>
      </c>
      <c r="F31" s="9">
        <v>467259.95</v>
      </c>
      <c r="G31" s="9">
        <v>0</v>
      </c>
      <c r="H31" s="9">
        <v>37730.91</v>
      </c>
      <c r="I31" s="9">
        <v>0</v>
      </c>
      <c r="J31" s="9">
        <f t="shared" si="0"/>
        <v>194.6599999999744</v>
      </c>
      <c r="K31" s="9">
        <f t="shared" si="1"/>
        <v>621051.05</v>
      </c>
      <c r="L31" s="9">
        <f t="shared" si="2"/>
        <v>99.95835745421358</v>
      </c>
      <c r="M31" s="9" t="e">
        <f>D31-#REF!</f>
        <v>#REF!</v>
      </c>
      <c r="N31" s="9" t="e">
        <f>E31-#REF!</f>
        <v>#REF!</v>
      </c>
      <c r="O31" s="9" t="e">
        <f>IF(E31=0,0,(#REF!/E31)*100)</f>
        <v>#REF!</v>
      </c>
    </row>
    <row r="32" spans="1:15" ht="25.5">
      <c r="A32" s="4" t="s">
        <v>23</v>
      </c>
      <c r="B32" s="5" t="s">
        <v>27</v>
      </c>
      <c r="C32" s="6">
        <v>10499230</v>
      </c>
      <c r="D32" s="6">
        <v>10529230</v>
      </c>
      <c r="E32" s="6">
        <v>4783361.47</v>
      </c>
      <c r="F32" s="6">
        <v>4781023.74</v>
      </c>
      <c r="G32" s="6">
        <v>0</v>
      </c>
      <c r="H32" s="6">
        <v>205235</v>
      </c>
      <c r="I32" s="6">
        <v>0</v>
      </c>
      <c r="J32" s="6">
        <f t="shared" si="0"/>
        <v>2337.7299999995157</v>
      </c>
      <c r="K32" s="6">
        <f t="shared" si="1"/>
        <v>5748206.26</v>
      </c>
      <c r="L32" s="6">
        <f t="shared" si="2"/>
        <v>99.95112788329585</v>
      </c>
      <c r="M32" s="6" t="e">
        <f>D32-#REF!</f>
        <v>#REF!</v>
      </c>
      <c r="N32" s="6" t="e">
        <f>E32-#REF!</f>
        <v>#REF!</v>
      </c>
      <c r="O32" s="6" t="e">
        <f>IF(E32=0,0,(#REF!/E32)*100)</f>
        <v>#REF!</v>
      </c>
    </row>
    <row r="33" spans="1:15" ht="38.25">
      <c r="A33" s="7" t="s">
        <v>131</v>
      </c>
      <c r="B33" s="8" t="s">
        <v>132</v>
      </c>
      <c r="C33" s="9">
        <v>2986603</v>
      </c>
      <c r="D33" s="9">
        <v>2986603</v>
      </c>
      <c r="E33" s="9">
        <v>1596504.73</v>
      </c>
      <c r="F33" s="9">
        <v>1596504.73</v>
      </c>
      <c r="G33" s="9">
        <v>0</v>
      </c>
      <c r="H33" s="9">
        <v>57822.08</v>
      </c>
      <c r="I33" s="9">
        <v>0</v>
      </c>
      <c r="J33" s="9">
        <f t="shared" si="0"/>
        <v>0</v>
      </c>
      <c r="K33" s="9">
        <f t="shared" si="1"/>
        <v>1390098.27</v>
      </c>
      <c r="L33" s="9">
        <f t="shared" si="2"/>
        <v>100</v>
      </c>
      <c r="M33" s="9" t="e">
        <f>D33-#REF!</f>
        <v>#REF!</v>
      </c>
      <c r="N33" s="9" t="e">
        <f>E33-#REF!</f>
        <v>#REF!</v>
      </c>
      <c r="O33" s="9" t="e">
        <f>IF(E33=0,0,(#REF!/E33)*100)</f>
        <v>#REF!</v>
      </c>
    </row>
    <row r="34" spans="1:15" ht="12.75">
      <c r="A34" s="7" t="s">
        <v>133</v>
      </c>
      <c r="B34" s="8" t="s">
        <v>134</v>
      </c>
      <c r="C34" s="9">
        <v>2542693</v>
      </c>
      <c r="D34" s="9">
        <v>2542693</v>
      </c>
      <c r="E34" s="9">
        <v>1058896.68</v>
      </c>
      <c r="F34" s="9">
        <v>1058896.49</v>
      </c>
      <c r="G34" s="9">
        <v>0</v>
      </c>
      <c r="H34" s="9">
        <v>73762.52</v>
      </c>
      <c r="I34" s="9">
        <v>0</v>
      </c>
      <c r="J34" s="9">
        <f t="shared" si="0"/>
        <v>0.18999999994412065</v>
      </c>
      <c r="K34" s="9">
        <f t="shared" si="1"/>
        <v>1483796.51</v>
      </c>
      <c r="L34" s="9">
        <f t="shared" si="2"/>
        <v>99.9999820567952</v>
      </c>
      <c r="M34" s="9" t="e">
        <f>D34-#REF!</f>
        <v>#REF!</v>
      </c>
      <c r="N34" s="9" t="e">
        <f>E34-#REF!</f>
        <v>#REF!</v>
      </c>
      <c r="O34" s="9" t="e">
        <f>IF(E34=0,0,(#REF!/E34)*100)</f>
        <v>#REF!</v>
      </c>
    </row>
    <row r="35" spans="1:15" ht="12.75">
      <c r="A35" s="7" t="s">
        <v>135</v>
      </c>
      <c r="B35" s="8" t="s">
        <v>136</v>
      </c>
      <c r="C35" s="9">
        <v>409756</v>
      </c>
      <c r="D35" s="9">
        <v>409756</v>
      </c>
      <c r="E35" s="9">
        <v>163716.85</v>
      </c>
      <c r="F35" s="9">
        <v>163716.1</v>
      </c>
      <c r="G35" s="9">
        <v>0</v>
      </c>
      <c r="H35" s="9">
        <v>16821.3</v>
      </c>
      <c r="I35" s="9">
        <v>0</v>
      </c>
      <c r="J35" s="9">
        <f t="shared" si="0"/>
        <v>0.75</v>
      </c>
      <c r="K35" s="9">
        <f t="shared" si="1"/>
        <v>246039.9</v>
      </c>
      <c r="L35" s="9">
        <f t="shared" si="2"/>
        <v>99.99954189199218</v>
      </c>
      <c r="M35" s="9" t="e">
        <f>D35-#REF!</f>
        <v>#REF!</v>
      </c>
      <c r="N35" s="9" t="e">
        <f>E35-#REF!</f>
        <v>#REF!</v>
      </c>
      <c r="O35" s="9" t="e">
        <f>IF(E35=0,0,(#REF!/E35)*100)</f>
        <v>#REF!</v>
      </c>
    </row>
    <row r="36" spans="1:15" ht="25.5">
      <c r="A36" s="7" t="s">
        <v>137</v>
      </c>
      <c r="B36" s="8" t="s">
        <v>138</v>
      </c>
      <c r="C36" s="9">
        <v>3933647</v>
      </c>
      <c r="D36" s="9">
        <v>3963647</v>
      </c>
      <c r="E36" s="9">
        <v>1694300.7</v>
      </c>
      <c r="F36" s="9">
        <v>1691963.91</v>
      </c>
      <c r="G36" s="9">
        <v>0</v>
      </c>
      <c r="H36" s="9">
        <v>35904.18</v>
      </c>
      <c r="I36" s="9">
        <v>0</v>
      </c>
      <c r="J36" s="9">
        <f t="shared" si="0"/>
        <v>2336.7900000000373</v>
      </c>
      <c r="K36" s="9">
        <f t="shared" si="1"/>
        <v>2271683.09</v>
      </c>
      <c r="L36" s="9">
        <f t="shared" si="2"/>
        <v>99.86207938177681</v>
      </c>
      <c r="M36" s="9" t="e">
        <f>D36-#REF!</f>
        <v>#REF!</v>
      </c>
      <c r="N36" s="9" t="e">
        <f>E36-#REF!</f>
        <v>#REF!</v>
      </c>
      <c r="O36" s="9" t="e">
        <f>IF(E36=0,0,(#REF!/E36)*100)</f>
        <v>#REF!</v>
      </c>
    </row>
    <row r="37" spans="1:15" ht="25.5">
      <c r="A37" s="7" t="s">
        <v>139</v>
      </c>
      <c r="B37" s="8" t="s">
        <v>140</v>
      </c>
      <c r="C37" s="9">
        <v>626531</v>
      </c>
      <c r="D37" s="9">
        <v>626531</v>
      </c>
      <c r="E37" s="9">
        <v>269942.51</v>
      </c>
      <c r="F37" s="9">
        <v>269942.51</v>
      </c>
      <c r="G37" s="9">
        <v>0</v>
      </c>
      <c r="H37" s="9">
        <v>20924.92</v>
      </c>
      <c r="I37" s="9">
        <v>0</v>
      </c>
      <c r="J37" s="9">
        <f t="shared" si="0"/>
        <v>0</v>
      </c>
      <c r="K37" s="9">
        <f t="shared" si="1"/>
        <v>356588.49</v>
      </c>
      <c r="L37" s="9">
        <f t="shared" si="2"/>
        <v>100</v>
      </c>
      <c r="M37" s="9" t="e">
        <f>D37-#REF!</f>
        <v>#REF!</v>
      </c>
      <c r="N37" s="9" t="e">
        <f>E37-#REF!</f>
        <v>#REF!</v>
      </c>
      <c r="O37" s="9" t="e">
        <f>IF(E37=0,0,(#REF!/E37)*100)</f>
        <v>#REF!</v>
      </c>
    </row>
    <row r="38" spans="1:15" ht="12.75">
      <c r="A38" s="4" t="s">
        <v>141</v>
      </c>
      <c r="B38" s="5" t="s">
        <v>142</v>
      </c>
      <c r="C38" s="6">
        <v>19761585</v>
      </c>
      <c r="D38" s="6">
        <v>20114120.69</v>
      </c>
      <c r="E38" s="6">
        <v>9839385.33</v>
      </c>
      <c r="F38" s="6">
        <v>9839384.889999999</v>
      </c>
      <c r="G38" s="6">
        <v>0</v>
      </c>
      <c r="H38" s="6">
        <v>23575.87</v>
      </c>
      <c r="I38" s="6">
        <v>0</v>
      </c>
      <c r="J38" s="6">
        <f t="shared" si="0"/>
        <v>0.4400000013411045</v>
      </c>
      <c r="K38" s="6">
        <f t="shared" si="1"/>
        <v>10274735.800000003</v>
      </c>
      <c r="L38" s="6">
        <f t="shared" si="2"/>
        <v>99.99999552817593</v>
      </c>
      <c r="M38" s="6" t="e">
        <f>D38-#REF!</f>
        <v>#REF!</v>
      </c>
      <c r="N38" s="6" t="e">
        <f>E38-#REF!</f>
        <v>#REF!</v>
      </c>
      <c r="O38" s="6" t="e">
        <f>IF(E38=0,0,(#REF!/E38)*100)</f>
        <v>#REF!</v>
      </c>
    </row>
    <row r="39" spans="1:15" ht="38.25">
      <c r="A39" s="7" t="s">
        <v>143</v>
      </c>
      <c r="B39" s="8" t="s">
        <v>144</v>
      </c>
      <c r="C39" s="9">
        <v>1830847</v>
      </c>
      <c r="D39" s="9">
        <v>1830847</v>
      </c>
      <c r="E39" s="9">
        <v>766373.64</v>
      </c>
      <c r="F39" s="9">
        <v>766373.2</v>
      </c>
      <c r="G39" s="9">
        <v>0</v>
      </c>
      <c r="H39" s="9">
        <v>23575.87</v>
      </c>
      <c r="I39" s="9">
        <v>0</v>
      </c>
      <c r="J39" s="9">
        <f t="shared" si="0"/>
        <v>0.44000000006053597</v>
      </c>
      <c r="K39" s="9">
        <f t="shared" si="1"/>
        <v>1064473.8</v>
      </c>
      <c r="L39" s="9">
        <f t="shared" si="2"/>
        <v>99.9999425867518</v>
      </c>
      <c r="M39" s="9" t="e">
        <f>D39-#REF!</f>
        <v>#REF!</v>
      </c>
      <c r="N39" s="9" t="e">
        <f>E39-#REF!</f>
        <v>#REF!</v>
      </c>
      <c r="O39" s="9" t="e">
        <f>IF(E39=0,0,(#REF!/E39)*100)</f>
        <v>#REF!</v>
      </c>
    </row>
    <row r="40" spans="1:15" ht="12.75">
      <c r="A40" s="7" t="s">
        <v>145</v>
      </c>
      <c r="B40" s="8" t="s">
        <v>22</v>
      </c>
      <c r="C40" s="9">
        <v>100000</v>
      </c>
      <c r="D40" s="9">
        <v>100000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0"/>
        <v>0</v>
      </c>
      <c r="K40" s="9">
        <f t="shared" si="1"/>
        <v>100000</v>
      </c>
      <c r="L40" s="9">
        <f t="shared" si="2"/>
        <v>0</v>
      </c>
      <c r="M40" s="9" t="e">
        <f>D40-#REF!</f>
        <v>#REF!</v>
      </c>
      <c r="N40" s="9" t="e">
        <f>E40-#REF!</f>
        <v>#REF!</v>
      </c>
      <c r="O40" s="9">
        <f>IF(E40=0,0,(#REF!/E40)*100)</f>
        <v>0</v>
      </c>
    </row>
    <row r="41" spans="1:15" ht="38.25">
      <c r="A41" s="7" t="s">
        <v>146</v>
      </c>
      <c r="B41" s="8" t="s">
        <v>114</v>
      </c>
      <c r="C41" s="9">
        <v>17706000</v>
      </c>
      <c r="D41" s="9">
        <v>17705900</v>
      </c>
      <c r="E41" s="9">
        <v>8852900</v>
      </c>
      <c r="F41" s="9">
        <v>8852900</v>
      </c>
      <c r="G41" s="9">
        <v>0</v>
      </c>
      <c r="H41" s="9">
        <v>0</v>
      </c>
      <c r="I41" s="9">
        <v>0</v>
      </c>
      <c r="J41" s="9">
        <f t="shared" si="0"/>
        <v>0</v>
      </c>
      <c r="K41" s="9">
        <f t="shared" si="1"/>
        <v>8853000</v>
      </c>
      <c r="L41" s="9">
        <f t="shared" si="2"/>
        <v>100</v>
      </c>
      <c r="M41" s="9" t="e">
        <f>D41-#REF!</f>
        <v>#REF!</v>
      </c>
      <c r="N41" s="9" t="e">
        <f>E41-#REF!</f>
        <v>#REF!</v>
      </c>
      <c r="O41" s="9" t="e">
        <f>IF(E41=0,0,(#REF!/E41)*100)</f>
        <v>#REF!</v>
      </c>
    </row>
    <row r="42" spans="1:15" ht="51">
      <c r="A42" s="7" t="s">
        <v>222</v>
      </c>
      <c r="B42" s="8" t="s">
        <v>223</v>
      </c>
      <c r="C42" s="9">
        <v>0</v>
      </c>
      <c r="D42" s="9">
        <v>257262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0"/>
        <v>0</v>
      </c>
      <c r="K42" s="9">
        <f t="shared" si="1"/>
        <v>257262</v>
      </c>
      <c r="L42" s="9">
        <f t="shared" si="2"/>
        <v>0</v>
      </c>
      <c r="M42" s="9" t="e">
        <f>D42-#REF!</f>
        <v>#REF!</v>
      </c>
      <c r="N42" s="9" t="e">
        <f>E42-#REF!</f>
        <v>#REF!</v>
      </c>
      <c r="O42" s="9">
        <f>IF(E42=0,0,(#REF!/E42)*100)</f>
        <v>0</v>
      </c>
    </row>
    <row r="43" spans="1:6" ht="12.75">
      <c r="A43" s="7" t="s">
        <v>147</v>
      </c>
      <c r="B43" s="8" t="s">
        <v>115</v>
      </c>
      <c r="C43" s="9">
        <v>124738</v>
      </c>
      <c r="D43" s="9">
        <v>151651.69</v>
      </c>
      <c r="E43" s="9">
        <v>151651.69</v>
      </c>
      <c r="F43" s="9">
        <v>151651.69</v>
      </c>
    </row>
    <row r="44" spans="1:6" ht="38.25">
      <c r="A44" s="7" t="s">
        <v>148</v>
      </c>
      <c r="B44" s="8" t="s">
        <v>149</v>
      </c>
      <c r="C44" s="9">
        <v>0</v>
      </c>
      <c r="D44" s="9">
        <v>68460</v>
      </c>
      <c r="E44" s="9">
        <v>68460</v>
      </c>
      <c r="F44" s="9">
        <v>68460</v>
      </c>
    </row>
    <row r="45" spans="1:6" ht="12.75">
      <c r="A45" s="4" t="s">
        <v>28</v>
      </c>
      <c r="B45" s="5" t="s">
        <v>29</v>
      </c>
      <c r="C45" s="6">
        <v>150099635</v>
      </c>
      <c r="D45" s="6">
        <v>156328657.44</v>
      </c>
      <c r="E45" s="6">
        <v>83615487.82</v>
      </c>
      <c r="F45" s="6">
        <v>83445880.81999996</v>
      </c>
    </row>
  </sheetData>
  <sheetProtection/>
  <mergeCells count="3">
    <mergeCell ref="A3:K3"/>
    <mergeCell ref="B1:H1"/>
    <mergeCell ref="B2:K2"/>
  </mergeCells>
  <printOptions/>
  <pageMargins left="0.64" right="0.33" top="0.23" bottom="0.19" header="0" footer="0"/>
  <pageSetup fitToHeight="50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10.375" style="0" bestFit="1" customWidth="1"/>
    <col min="2" max="2" width="33.00390625" style="0" customWidth="1"/>
    <col min="3" max="5" width="10.625" style="0" customWidth="1"/>
    <col min="6" max="7" width="11.625" style="0" customWidth="1"/>
    <col min="8" max="8" width="9.25390625" style="0" bestFit="1" customWidth="1"/>
  </cols>
  <sheetData>
    <row r="1" spans="1:8" ht="15.75">
      <c r="A1" s="24" t="s">
        <v>31</v>
      </c>
      <c r="B1" s="24"/>
      <c r="C1" s="24"/>
      <c r="D1" s="24"/>
      <c r="E1" s="24"/>
      <c r="F1" s="24"/>
      <c r="G1" s="24"/>
      <c r="H1" s="24"/>
    </row>
    <row r="2" spans="1:8" ht="14.25">
      <c r="A2" s="25" t="s">
        <v>224</v>
      </c>
      <c r="B2" s="25"/>
      <c r="C2" s="25"/>
      <c r="D2" s="25"/>
      <c r="E2" s="25"/>
      <c r="F2" s="25"/>
      <c r="G2" s="25"/>
      <c r="H2" s="25"/>
    </row>
    <row r="3" spans="1:8" ht="14.25">
      <c r="A3" s="25" t="s">
        <v>32</v>
      </c>
      <c r="B3" s="25"/>
      <c r="C3" s="25"/>
      <c r="D3" s="25"/>
      <c r="E3" s="25"/>
      <c r="F3" s="25"/>
      <c r="G3" s="25"/>
      <c r="H3" s="25"/>
    </row>
    <row r="4" spans="1:3" ht="15.75">
      <c r="A4" s="17" t="s">
        <v>168</v>
      </c>
      <c r="B4" s="17"/>
      <c r="C4" s="18"/>
    </row>
    <row r="5" ht="12.75">
      <c r="H5" t="s">
        <v>1</v>
      </c>
    </row>
    <row r="6" spans="1:8" ht="12.75">
      <c r="A6" s="28" t="s">
        <v>175</v>
      </c>
      <c r="B6" s="28" t="s">
        <v>176</v>
      </c>
      <c r="C6" s="28" t="s">
        <v>177</v>
      </c>
      <c r="D6" s="29"/>
      <c r="E6" s="29"/>
      <c r="F6" s="29"/>
      <c r="G6" s="29"/>
      <c r="H6" s="29"/>
    </row>
    <row r="7" spans="1:8" ht="25.5">
      <c r="A7" s="29"/>
      <c r="B7" s="29"/>
      <c r="C7" s="3" t="s">
        <v>33</v>
      </c>
      <c r="D7" s="3" t="s">
        <v>34</v>
      </c>
      <c r="E7" s="3" t="s">
        <v>35</v>
      </c>
      <c r="F7" s="13" t="s">
        <v>36</v>
      </c>
      <c r="G7" s="13" t="s">
        <v>37</v>
      </c>
      <c r="H7" s="13" t="s">
        <v>38</v>
      </c>
    </row>
    <row r="8" spans="1:8" ht="12.75">
      <c r="A8" s="14">
        <v>10000000</v>
      </c>
      <c r="B8" s="21" t="s">
        <v>39</v>
      </c>
      <c r="C8" s="15">
        <v>19200</v>
      </c>
      <c r="D8" s="15">
        <v>19200</v>
      </c>
      <c r="E8" s="15">
        <v>9540</v>
      </c>
      <c r="F8" s="15">
        <v>27079.93</v>
      </c>
      <c r="G8" s="15">
        <f aca="true" t="shared" si="0" ref="G8:G38">F8-E8</f>
        <v>17539.93</v>
      </c>
      <c r="H8" s="15">
        <f aca="true" t="shared" si="1" ref="H8:H38">IF(E8=0,0,F8/E8*100)</f>
        <v>283.85670859538783</v>
      </c>
    </row>
    <row r="9" spans="1:8" ht="12.75">
      <c r="A9" s="14">
        <v>19000000</v>
      </c>
      <c r="B9" s="21" t="s">
        <v>76</v>
      </c>
      <c r="C9" s="15">
        <v>19200</v>
      </c>
      <c r="D9" s="15">
        <v>19200</v>
      </c>
      <c r="E9" s="15">
        <v>9540</v>
      </c>
      <c r="F9" s="15">
        <v>27079.93</v>
      </c>
      <c r="G9" s="15">
        <f t="shared" si="0"/>
        <v>17539.93</v>
      </c>
      <c r="H9" s="15">
        <f t="shared" si="1"/>
        <v>283.85670859538783</v>
      </c>
    </row>
    <row r="10" spans="1:8" ht="12.75">
      <c r="A10" s="14">
        <v>19010000</v>
      </c>
      <c r="B10" s="21" t="s">
        <v>77</v>
      </c>
      <c r="C10" s="15">
        <v>19200</v>
      </c>
      <c r="D10" s="15">
        <v>19200</v>
      </c>
      <c r="E10" s="15">
        <v>9540</v>
      </c>
      <c r="F10" s="15">
        <v>27079.93</v>
      </c>
      <c r="G10" s="15">
        <f t="shared" si="0"/>
        <v>17539.93</v>
      </c>
      <c r="H10" s="15">
        <f t="shared" si="1"/>
        <v>283.85670859538783</v>
      </c>
    </row>
    <row r="11" spans="1:8" ht="90" customHeight="1">
      <c r="A11" s="14">
        <v>19010100</v>
      </c>
      <c r="B11" s="21" t="s">
        <v>217</v>
      </c>
      <c r="C11" s="15">
        <v>9400</v>
      </c>
      <c r="D11" s="15">
        <v>9400</v>
      </c>
      <c r="E11" s="15">
        <v>4680</v>
      </c>
      <c r="F11" s="15">
        <v>6604.96</v>
      </c>
      <c r="G11" s="15">
        <f t="shared" si="0"/>
        <v>1924.96</v>
      </c>
      <c r="H11" s="15">
        <f t="shared" si="1"/>
        <v>141.13162393162392</v>
      </c>
    </row>
    <row r="12" spans="1:8" ht="41.25" customHeight="1">
      <c r="A12" s="14">
        <v>19010200</v>
      </c>
      <c r="B12" s="21" t="s">
        <v>78</v>
      </c>
      <c r="C12" s="15">
        <v>3500</v>
      </c>
      <c r="D12" s="15">
        <v>3500</v>
      </c>
      <c r="E12" s="15">
        <v>1740</v>
      </c>
      <c r="F12" s="15">
        <v>994.58</v>
      </c>
      <c r="G12" s="15">
        <f t="shared" si="0"/>
        <v>-745.42</v>
      </c>
      <c r="H12" s="15">
        <f t="shared" si="1"/>
        <v>57.15977011494253</v>
      </c>
    </row>
    <row r="13" spans="1:8" ht="64.5" customHeight="1">
      <c r="A13" s="14">
        <v>19010300</v>
      </c>
      <c r="B13" s="21" t="s">
        <v>79</v>
      </c>
      <c r="C13" s="15">
        <v>6300</v>
      </c>
      <c r="D13" s="15">
        <v>6300</v>
      </c>
      <c r="E13" s="15">
        <v>3120</v>
      </c>
      <c r="F13" s="15">
        <v>19480.39</v>
      </c>
      <c r="G13" s="15">
        <f t="shared" si="0"/>
        <v>16360.39</v>
      </c>
      <c r="H13" s="15">
        <f t="shared" si="1"/>
        <v>624.3714743589743</v>
      </c>
    </row>
    <row r="14" spans="1:8" ht="17.25" customHeight="1">
      <c r="A14" s="14">
        <v>20000000</v>
      </c>
      <c r="B14" s="21" t="s">
        <v>54</v>
      </c>
      <c r="C14" s="15">
        <v>2073910</v>
      </c>
      <c r="D14" s="15">
        <v>2073910</v>
      </c>
      <c r="E14" s="15">
        <v>1036955</v>
      </c>
      <c r="F14" s="15">
        <v>1902829.94</v>
      </c>
      <c r="G14" s="15">
        <f t="shared" si="0"/>
        <v>865874.94</v>
      </c>
      <c r="H14" s="15">
        <f t="shared" si="1"/>
        <v>183.50168908004687</v>
      </c>
    </row>
    <row r="15" spans="1:8" ht="17.25" customHeight="1">
      <c r="A15" s="14">
        <v>24000000</v>
      </c>
      <c r="B15" s="21" t="s">
        <v>67</v>
      </c>
      <c r="C15" s="15">
        <v>0</v>
      </c>
      <c r="D15" s="15">
        <v>0</v>
      </c>
      <c r="E15" s="15">
        <v>0</v>
      </c>
      <c r="F15" s="15">
        <v>6041.26</v>
      </c>
      <c r="G15" s="15">
        <f t="shared" si="0"/>
        <v>6041.26</v>
      </c>
      <c r="H15" s="15">
        <f t="shared" si="1"/>
        <v>0</v>
      </c>
    </row>
    <row r="16" spans="1:8" ht="12.75">
      <c r="A16" s="14">
        <v>24060000</v>
      </c>
      <c r="B16" s="21" t="s">
        <v>57</v>
      </c>
      <c r="C16" s="15">
        <v>0</v>
      </c>
      <c r="D16" s="15">
        <v>0</v>
      </c>
      <c r="E16" s="15">
        <v>0</v>
      </c>
      <c r="F16" s="15">
        <v>292.76</v>
      </c>
      <c r="G16" s="15">
        <f t="shared" si="0"/>
        <v>292.76</v>
      </c>
      <c r="H16" s="15">
        <f t="shared" si="1"/>
        <v>0</v>
      </c>
    </row>
    <row r="17" spans="1:8" ht="75" customHeight="1">
      <c r="A17" s="14">
        <v>24062100</v>
      </c>
      <c r="B17" s="21" t="s">
        <v>80</v>
      </c>
      <c r="C17" s="15">
        <v>0</v>
      </c>
      <c r="D17" s="15">
        <v>0</v>
      </c>
      <c r="E17" s="15">
        <v>0</v>
      </c>
      <c r="F17" s="15">
        <v>292.76</v>
      </c>
      <c r="G17" s="15">
        <f t="shared" si="0"/>
        <v>292.76</v>
      </c>
      <c r="H17" s="15">
        <f t="shared" si="1"/>
        <v>0</v>
      </c>
    </row>
    <row r="18" spans="1:8" ht="24.75" customHeight="1">
      <c r="A18" s="14">
        <v>24170000</v>
      </c>
      <c r="B18" s="21" t="s">
        <v>232</v>
      </c>
      <c r="C18" s="15">
        <v>0</v>
      </c>
      <c r="D18" s="15">
        <v>0</v>
      </c>
      <c r="E18" s="15">
        <v>0</v>
      </c>
      <c r="F18" s="15">
        <v>5748.5</v>
      </c>
      <c r="G18" s="15">
        <f t="shared" si="0"/>
        <v>5748.5</v>
      </c>
      <c r="H18" s="15">
        <f t="shared" si="1"/>
        <v>0</v>
      </c>
    </row>
    <row r="19" spans="1:8" ht="26.25" customHeight="1">
      <c r="A19" s="14">
        <v>25000000</v>
      </c>
      <c r="B19" s="21" t="s">
        <v>81</v>
      </c>
      <c r="C19" s="15">
        <v>2073910</v>
      </c>
      <c r="D19" s="15">
        <v>2073910</v>
      </c>
      <c r="E19" s="15">
        <v>1036955</v>
      </c>
      <c r="F19" s="15">
        <v>1896788.68</v>
      </c>
      <c r="G19" s="15">
        <f t="shared" si="0"/>
        <v>859833.6799999999</v>
      </c>
      <c r="H19" s="15">
        <f t="shared" si="1"/>
        <v>182.9190929211007</v>
      </c>
    </row>
    <row r="20" spans="1:8" ht="51">
      <c r="A20" s="14">
        <v>25010000</v>
      </c>
      <c r="B20" s="21" t="s">
        <v>82</v>
      </c>
      <c r="C20" s="15">
        <v>1673910</v>
      </c>
      <c r="D20" s="15">
        <v>1673910</v>
      </c>
      <c r="E20" s="15">
        <v>836955</v>
      </c>
      <c r="F20" s="15">
        <v>1012781.28</v>
      </c>
      <c r="G20" s="15">
        <f t="shared" si="0"/>
        <v>175826.28000000003</v>
      </c>
      <c r="H20" s="15">
        <f t="shared" si="1"/>
        <v>121.00785346882449</v>
      </c>
    </row>
    <row r="21" spans="1:8" ht="40.5" customHeight="1">
      <c r="A21" s="14">
        <v>25010100</v>
      </c>
      <c r="B21" s="21" t="s">
        <v>83</v>
      </c>
      <c r="C21" s="15">
        <v>1568910</v>
      </c>
      <c r="D21" s="15">
        <v>1568910</v>
      </c>
      <c r="E21" s="15">
        <v>784455</v>
      </c>
      <c r="F21" s="15">
        <v>938250.52</v>
      </c>
      <c r="G21" s="15">
        <f t="shared" si="0"/>
        <v>153795.52000000002</v>
      </c>
      <c r="H21" s="15">
        <f t="shared" si="1"/>
        <v>119.60539737779732</v>
      </c>
    </row>
    <row r="22" spans="1:8" ht="26.25" customHeight="1">
      <c r="A22" s="14">
        <v>25010200</v>
      </c>
      <c r="B22" s="21" t="s">
        <v>84</v>
      </c>
      <c r="C22" s="15">
        <v>26000</v>
      </c>
      <c r="D22" s="15">
        <v>26000</v>
      </c>
      <c r="E22" s="15">
        <v>13000</v>
      </c>
      <c r="F22" s="15">
        <v>0</v>
      </c>
      <c r="G22" s="15">
        <f t="shared" si="0"/>
        <v>-13000</v>
      </c>
      <c r="H22" s="15">
        <f t="shared" si="1"/>
        <v>0</v>
      </c>
    </row>
    <row r="23" spans="1:8" ht="25.5">
      <c r="A23" s="14">
        <v>25010300</v>
      </c>
      <c r="B23" s="21" t="s">
        <v>85</v>
      </c>
      <c r="C23" s="15">
        <v>73000</v>
      </c>
      <c r="D23" s="15">
        <v>73000</v>
      </c>
      <c r="E23" s="15">
        <v>36500</v>
      </c>
      <c r="F23" s="15">
        <v>73256.86</v>
      </c>
      <c r="G23" s="15">
        <f t="shared" si="0"/>
        <v>36756.86</v>
      </c>
      <c r="H23" s="15">
        <f t="shared" si="1"/>
        <v>200.70372602739727</v>
      </c>
    </row>
    <row r="24" spans="1:8" ht="51">
      <c r="A24" s="14">
        <v>25010400</v>
      </c>
      <c r="B24" s="21" t="s">
        <v>86</v>
      </c>
      <c r="C24" s="15">
        <v>6000</v>
      </c>
      <c r="D24" s="15">
        <v>6000</v>
      </c>
      <c r="E24" s="15">
        <v>3000</v>
      </c>
      <c r="F24" s="15">
        <v>1273.9</v>
      </c>
      <c r="G24" s="15">
        <f t="shared" si="0"/>
        <v>-1726.1</v>
      </c>
      <c r="H24" s="15">
        <f t="shared" si="1"/>
        <v>42.46333333333334</v>
      </c>
    </row>
    <row r="25" spans="1:8" ht="28.5" customHeight="1">
      <c r="A25" s="14">
        <v>25020000</v>
      </c>
      <c r="B25" s="21" t="s">
        <v>87</v>
      </c>
      <c r="C25" s="15">
        <v>400000</v>
      </c>
      <c r="D25" s="15">
        <v>400000</v>
      </c>
      <c r="E25" s="15">
        <v>200000</v>
      </c>
      <c r="F25" s="15">
        <v>884007.4</v>
      </c>
      <c r="G25" s="15">
        <f t="shared" si="0"/>
        <v>684007.4</v>
      </c>
      <c r="H25" s="15">
        <f t="shared" si="1"/>
        <v>442.0037</v>
      </c>
    </row>
    <row r="26" spans="1:8" ht="25.5">
      <c r="A26" s="14">
        <v>25020100</v>
      </c>
      <c r="B26" s="21" t="s">
        <v>88</v>
      </c>
      <c r="C26" s="15">
        <v>150000</v>
      </c>
      <c r="D26" s="15">
        <v>150000</v>
      </c>
      <c r="E26" s="15">
        <v>75000</v>
      </c>
      <c r="F26" s="15">
        <v>584474.58</v>
      </c>
      <c r="G26" s="15">
        <f t="shared" si="0"/>
        <v>509474.57999999996</v>
      </c>
      <c r="H26" s="15">
        <f t="shared" si="1"/>
        <v>779.29944</v>
      </c>
    </row>
    <row r="27" spans="1:8" ht="114.75">
      <c r="A27" s="14">
        <v>25020200</v>
      </c>
      <c r="B27" s="21" t="s">
        <v>89</v>
      </c>
      <c r="C27" s="15">
        <v>250000</v>
      </c>
      <c r="D27" s="15">
        <v>250000</v>
      </c>
      <c r="E27" s="15">
        <v>125000</v>
      </c>
      <c r="F27" s="15">
        <v>299532.82</v>
      </c>
      <c r="G27" s="15">
        <f t="shared" si="0"/>
        <v>174532.82</v>
      </c>
      <c r="H27" s="15">
        <f t="shared" si="1"/>
        <v>239.626256</v>
      </c>
    </row>
    <row r="28" spans="1:8" ht="12.75">
      <c r="A28" s="14">
        <v>30000000</v>
      </c>
      <c r="B28" s="21" t="s">
        <v>68</v>
      </c>
      <c r="C28" s="15">
        <v>0</v>
      </c>
      <c r="D28" s="15">
        <v>0</v>
      </c>
      <c r="E28" s="15">
        <v>0</v>
      </c>
      <c r="F28" s="15">
        <v>72898</v>
      </c>
      <c r="G28" s="15">
        <f t="shared" si="0"/>
        <v>72898</v>
      </c>
      <c r="H28" s="15">
        <f t="shared" si="1"/>
        <v>0</v>
      </c>
    </row>
    <row r="29" spans="1:8" ht="26.25" customHeight="1">
      <c r="A29" s="14">
        <v>33000000</v>
      </c>
      <c r="B29" s="21" t="s">
        <v>90</v>
      </c>
      <c r="C29" s="15">
        <v>0</v>
      </c>
      <c r="D29" s="15">
        <v>0</v>
      </c>
      <c r="E29" s="15">
        <v>0</v>
      </c>
      <c r="F29" s="15">
        <v>72898</v>
      </c>
      <c r="G29" s="15">
        <f t="shared" si="0"/>
        <v>72898</v>
      </c>
      <c r="H29" s="15">
        <f t="shared" si="1"/>
        <v>0</v>
      </c>
    </row>
    <row r="30" spans="1:8" ht="12.75">
      <c r="A30" s="14">
        <v>33010000</v>
      </c>
      <c r="B30" s="21" t="s">
        <v>91</v>
      </c>
      <c r="C30" s="15">
        <v>0</v>
      </c>
      <c r="D30" s="15">
        <v>0</v>
      </c>
      <c r="E30" s="15">
        <v>0</v>
      </c>
      <c r="F30" s="15">
        <v>72898</v>
      </c>
      <c r="G30" s="15">
        <f t="shared" si="0"/>
        <v>72898</v>
      </c>
      <c r="H30" s="15">
        <f t="shared" si="1"/>
        <v>0</v>
      </c>
    </row>
    <row r="31" spans="1:8" ht="14.25" customHeight="1">
      <c r="A31" s="14">
        <v>33010100</v>
      </c>
      <c r="B31" s="21" t="s">
        <v>92</v>
      </c>
      <c r="C31" s="15">
        <v>0</v>
      </c>
      <c r="D31" s="15">
        <v>0</v>
      </c>
      <c r="E31" s="15">
        <v>0</v>
      </c>
      <c r="F31" s="15">
        <v>72898</v>
      </c>
      <c r="G31" s="15">
        <f t="shared" si="0"/>
        <v>72898</v>
      </c>
      <c r="H31" s="15">
        <f t="shared" si="1"/>
        <v>0</v>
      </c>
    </row>
    <row r="32" spans="1:8" ht="17.25" customHeight="1">
      <c r="A32" s="14">
        <v>40000000</v>
      </c>
      <c r="B32" s="21" t="s">
        <v>72</v>
      </c>
      <c r="C32" s="15">
        <v>0</v>
      </c>
      <c r="D32" s="15">
        <v>2333691</v>
      </c>
      <c r="E32" s="15">
        <v>2308621</v>
      </c>
      <c r="F32" s="15">
        <v>2291221</v>
      </c>
      <c r="G32" s="15">
        <f t="shared" si="0"/>
        <v>-17400</v>
      </c>
      <c r="H32" s="15">
        <f t="shared" si="1"/>
        <v>99.24630331267021</v>
      </c>
    </row>
    <row r="33" spans="1:8" ht="18" customHeight="1">
      <c r="A33" s="14">
        <v>41000000</v>
      </c>
      <c r="B33" s="21" t="s">
        <v>73</v>
      </c>
      <c r="C33" s="15">
        <v>0</v>
      </c>
      <c r="D33" s="15">
        <v>2333691</v>
      </c>
      <c r="E33" s="15">
        <v>2308621</v>
      </c>
      <c r="F33" s="15">
        <v>2291221</v>
      </c>
      <c r="G33" s="15">
        <f t="shared" si="0"/>
        <v>-17400</v>
      </c>
      <c r="H33" s="15">
        <f t="shared" si="1"/>
        <v>99.24630331267021</v>
      </c>
    </row>
    <row r="34" spans="1:8" ht="25.5">
      <c r="A34" s="14">
        <v>41050000</v>
      </c>
      <c r="B34" s="21" t="s">
        <v>166</v>
      </c>
      <c r="C34" s="15">
        <v>0</v>
      </c>
      <c r="D34" s="15">
        <v>2333691</v>
      </c>
      <c r="E34" s="15">
        <v>2308621</v>
      </c>
      <c r="F34" s="15">
        <v>2291221</v>
      </c>
      <c r="G34" s="15">
        <f t="shared" si="0"/>
        <v>-17400</v>
      </c>
      <c r="H34" s="15">
        <f t="shared" si="1"/>
        <v>99.24630331267021</v>
      </c>
    </row>
    <row r="35" spans="1:8" ht="53.25" customHeight="1">
      <c r="A35" s="14">
        <v>41051100</v>
      </c>
      <c r="B35" s="21" t="s">
        <v>181</v>
      </c>
      <c r="C35" s="15">
        <v>0</v>
      </c>
      <c r="D35" s="15">
        <v>1281000</v>
      </c>
      <c r="E35" s="15">
        <v>1281000</v>
      </c>
      <c r="F35" s="15">
        <v>1281000</v>
      </c>
      <c r="G35" s="15">
        <f t="shared" si="0"/>
        <v>0</v>
      </c>
      <c r="H35" s="15">
        <f t="shared" si="1"/>
        <v>100</v>
      </c>
    </row>
    <row r="36" spans="1:8" ht="12.75">
      <c r="A36" s="14">
        <v>41053900</v>
      </c>
      <c r="B36" s="21" t="s">
        <v>115</v>
      </c>
      <c r="C36" s="15">
        <v>0</v>
      </c>
      <c r="D36" s="15">
        <v>1052691</v>
      </c>
      <c r="E36" s="15">
        <v>1027621</v>
      </c>
      <c r="F36" s="15">
        <v>1010221</v>
      </c>
      <c r="G36" s="15">
        <f t="shared" si="0"/>
        <v>-17400</v>
      </c>
      <c r="H36" s="15">
        <f t="shared" si="1"/>
        <v>98.30676874061545</v>
      </c>
    </row>
    <row r="37" spans="1:8" ht="12.75">
      <c r="A37" s="26" t="s">
        <v>74</v>
      </c>
      <c r="B37" s="27"/>
      <c r="C37" s="16">
        <v>2093110</v>
      </c>
      <c r="D37" s="16">
        <v>2093110</v>
      </c>
      <c r="E37" s="16">
        <v>1046495</v>
      </c>
      <c r="F37" s="16">
        <v>2002807.87</v>
      </c>
      <c r="G37" s="16">
        <f t="shared" si="0"/>
        <v>956312.8700000001</v>
      </c>
      <c r="H37" s="16">
        <f t="shared" si="1"/>
        <v>191.38245954352385</v>
      </c>
    </row>
    <row r="38" spans="1:8" ht="12.75">
      <c r="A38" s="26" t="s">
        <v>75</v>
      </c>
      <c r="B38" s="27"/>
      <c r="C38" s="16">
        <v>2093110</v>
      </c>
      <c r="D38" s="16">
        <v>4426801</v>
      </c>
      <c r="E38" s="16">
        <v>3355116</v>
      </c>
      <c r="F38" s="16">
        <v>4294028.87</v>
      </c>
      <c r="G38" s="16">
        <f t="shared" si="0"/>
        <v>938912.8700000001</v>
      </c>
      <c r="H38" s="16">
        <f t="shared" si="1"/>
        <v>127.98451290506796</v>
      </c>
    </row>
  </sheetData>
  <sheetProtection/>
  <mergeCells count="8">
    <mergeCell ref="A38:B38"/>
    <mergeCell ref="A37:B37"/>
    <mergeCell ref="A1:H1"/>
    <mergeCell ref="A2:H2"/>
    <mergeCell ref="A3:H3"/>
    <mergeCell ref="A6:A7"/>
    <mergeCell ref="B6:B7"/>
    <mergeCell ref="C6:H6"/>
  </mergeCells>
  <printOptions/>
  <pageMargins left="0.75" right="0.2" top="0.39" bottom="0.24" header="0.27" footer="0.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9">
      <selection activeCell="E41" sqref="E4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7.625" style="0" customWidth="1"/>
    <col min="6" max="6" width="14.375" style="0" customWidth="1"/>
    <col min="7" max="7" width="11.625" style="0" bestFit="1" customWidth="1"/>
  </cols>
  <sheetData>
    <row r="1" spans="2:6" ht="15.75">
      <c r="B1" s="24" t="s">
        <v>31</v>
      </c>
      <c r="C1" s="24"/>
      <c r="D1" s="24"/>
      <c r="E1" s="24"/>
      <c r="F1" s="24"/>
    </row>
    <row r="2" spans="1:6" ht="18">
      <c r="A2" s="20"/>
      <c r="B2" s="25" t="s">
        <v>224</v>
      </c>
      <c r="C2" s="25"/>
      <c r="D2" s="25"/>
      <c r="E2" s="25"/>
      <c r="F2" s="25"/>
    </row>
    <row r="3" spans="1:6" ht="15.75">
      <c r="A3" s="19"/>
      <c r="B3" s="30" t="s">
        <v>32</v>
      </c>
      <c r="C3" s="30"/>
      <c r="D3" s="30"/>
      <c r="E3" s="30"/>
      <c r="F3" s="30"/>
    </row>
    <row r="4" spans="1:6" ht="14.25">
      <c r="A4" s="10" t="s">
        <v>159</v>
      </c>
      <c r="C4" s="11"/>
      <c r="D4" s="12"/>
      <c r="F4" s="2" t="s">
        <v>1</v>
      </c>
    </row>
    <row r="5" spans="1:6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</row>
    <row r="6" spans="1:6" ht="20.25" customHeight="1">
      <c r="A6" s="4" t="s">
        <v>17</v>
      </c>
      <c r="B6" s="5" t="s">
        <v>18</v>
      </c>
      <c r="C6" s="6">
        <v>229740</v>
      </c>
      <c r="D6" s="6">
        <v>12876622</v>
      </c>
      <c r="E6" s="6">
        <f>E7+E8+E9+E10+E11+E12+E13+E14+E15+E16+E17+E18+E19+E20</f>
        <v>3485170.27</v>
      </c>
      <c r="F6" s="6">
        <v>2107431.87</v>
      </c>
    </row>
    <row r="7" spans="1:6" ht="51">
      <c r="A7" s="7" t="s">
        <v>93</v>
      </c>
      <c r="B7" s="8" t="s">
        <v>19</v>
      </c>
      <c r="C7" s="9">
        <v>73000</v>
      </c>
      <c r="D7" s="9">
        <v>73000</v>
      </c>
      <c r="E7" s="9">
        <v>26786.6</v>
      </c>
      <c r="F7" s="9">
        <v>26786.6</v>
      </c>
    </row>
    <row r="8" spans="1:6" ht="12.75">
      <c r="A8" s="7" t="s">
        <v>94</v>
      </c>
      <c r="B8" s="8" t="s">
        <v>95</v>
      </c>
      <c r="C8" s="9">
        <v>0</v>
      </c>
      <c r="D8" s="9">
        <v>32000</v>
      </c>
      <c r="E8" s="9">
        <v>32000</v>
      </c>
      <c r="F8" s="9">
        <v>32000</v>
      </c>
    </row>
    <row r="9" spans="1:6" ht="38.25">
      <c r="A9" s="7" t="s">
        <v>96</v>
      </c>
      <c r="B9" s="8" t="s">
        <v>97</v>
      </c>
      <c r="C9" s="9">
        <v>0</v>
      </c>
      <c r="D9" s="9">
        <v>80690</v>
      </c>
      <c r="E9" s="9">
        <v>38220</v>
      </c>
      <c r="F9" s="9">
        <v>37759.37</v>
      </c>
    </row>
    <row r="10" spans="1:6" ht="51">
      <c r="A10" s="7" t="s">
        <v>20</v>
      </c>
      <c r="B10" s="8" t="s">
        <v>21</v>
      </c>
      <c r="C10" s="9">
        <v>137540</v>
      </c>
      <c r="D10" s="9">
        <v>137540</v>
      </c>
      <c r="E10" s="9">
        <v>89917.2</v>
      </c>
      <c r="F10" s="9">
        <v>89917.2</v>
      </c>
    </row>
    <row r="11" spans="1:6" ht="12.75">
      <c r="A11" s="7" t="s">
        <v>169</v>
      </c>
      <c r="B11" s="8" t="s">
        <v>170</v>
      </c>
      <c r="C11" s="9">
        <v>109582.82</v>
      </c>
      <c r="D11" s="9">
        <v>109582.82</v>
      </c>
      <c r="E11" s="9">
        <v>109582.82</v>
      </c>
      <c r="F11" s="9">
        <v>109582.82</v>
      </c>
    </row>
    <row r="12" spans="1:6" ht="12.75">
      <c r="A12" s="7" t="s">
        <v>106</v>
      </c>
      <c r="B12" s="8" t="s">
        <v>107</v>
      </c>
      <c r="C12" s="9">
        <v>167838.44</v>
      </c>
      <c r="D12" s="9">
        <v>167838.44</v>
      </c>
      <c r="E12" s="9">
        <v>167838.44</v>
      </c>
      <c r="F12" s="9">
        <v>167838.44</v>
      </c>
    </row>
    <row r="13" spans="1:6" ht="12.75">
      <c r="A13" s="7" t="s">
        <v>108</v>
      </c>
      <c r="B13" s="8" t="s">
        <v>109</v>
      </c>
      <c r="C13" s="9">
        <v>0</v>
      </c>
      <c r="D13" s="9">
        <v>85157</v>
      </c>
      <c r="E13" s="9">
        <v>85157</v>
      </c>
      <c r="F13" s="9">
        <v>85156.59</v>
      </c>
    </row>
    <row r="14" spans="1:6" ht="19.5" customHeight="1">
      <c r="A14" s="7" t="s">
        <v>150</v>
      </c>
      <c r="B14" s="8" t="s">
        <v>151</v>
      </c>
      <c r="C14" s="9">
        <v>0</v>
      </c>
      <c r="D14" s="9">
        <v>1146221</v>
      </c>
      <c r="E14" s="9">
        <v>1045246.21</v>
      </c>
      <c r="F14" s="9">
        <v>995326.85</v>
      </c>
    </row>
    <row r="15" spans="1:6" ht="12.75">
      <c r="A15" s="7" t="s">
        <v>152</v>
      </c>
      <c r="B15" s="8" t="s">
        <v>225</v>
      </c>
      <c r="C15" s="9">
        <v>0</v>
      </c>
      <c r="D15" s="9">
        <v>91000</v>
      </c>
      <c r="E15" s="9">
        <v>91000</v>
      </c>
      <c r="F15" s="9">
        <v>91000</v>
      </c>
    </row>
    <row r="16" spans="1:7" ht="25.5">
      <c r="A16" s="7" t="s">
        <v>226</v>
      </c>
      <c r="B16" s="8" t="s">
        <v>227</v>
      </c>
      <c r="C16" s="9">
        <v>0</v>
      </c>
      <c r="D16" s="9">
        <v>9300100</v>
      </c>
      <c r="E16" s="9">
        <v>0</v>
      </c>
      <c r="F16" s="9">
        <v>0</v>
      </c>
      <c r="G16" s="22"/>
    </row>
    <row r="17" spans="1:7" ht="38.25">
      <c r="A17" s="7" t="s">
        <v>185</v>
      </c>
      <c r="B17" s="8" t="s">
        <v>157</v>
      </c>
      <c r="C17" s="9">
        <v>0</v>
      </c>
      <c r="D17" s="9">
        <v>1252387</v>
      </c>
      <c r="E17" s="9">
        <v>1252387</v>
      </c>
      <c r="F17" s="9">
        <v>0</v>
      </c>
      <c r="G17" s="23"/>
    </row>
    <row r="18" spans="1:6" ht="38.25">
      <c r="A18" s="7" t="s">
        <v>182</v>
      </c>
      <c r="B18" s="8" t="s">
        <v>183</v>
      </c>
      <c r="C18" s="9">
        <v>0</v>
      </c>
      <c r="D18" s="9">
        <v>555327</v>
      </c>
      <c r="E18" s="9">
        <v>533327</v>
      </c>
      <c r="F18" s="9">
        <v>458827</v>
      </c>
    </row>
    <row r="19" spans="1:6" ht="25.5">
      <c r="A19" s="7" t="s">
        <v>154</v>
      </c>
      <c r="B19" s="8" t="s">
        <v>30</v>
      </c>
      <c r="C19" s="9">
        <v>19200</v>
      </c>
      <c r="D19" s="9">
        <v>19200</v>
      </c>
      <c r="E19" s="9">
        <v>0</v>
      </c>
      <c r="F19" s="9">
        <v>0</v>
      </c>
    </row>
    <row r="20" spans="1:6" ht="12.75">
      <c r="A20" s="7" t="s">
        <v>228</v>
      </c>
      <c r="B20" s="8" t="s">
        <v>229</v>
      </c>
      <c r="C20" s="9">
        <v>0</v>
      </c>
      <c r="D20" s="9">
        <v>104000</v>
      </c>
      <c r="E20" s="9">
        <v>13708</v>
      </c>
      <c r="F20" s="9">
        <v>13237</v>
      </c>
    </row>
    <row r="21" spans="1:6" ht="25.5">
      <c r="A21" s="4" t="s">
        <v>116</v>
      </c>
      <c r="B21" s="5" t="s">
        <v>24</v>
      </c>
      <c r="C21" s="6">
        <v>1412000</v>
      </c>
      <c r="D21" s="6">
        <v>8869325</v>
      </c>
      <c r="E21" s="6">
        <f>E22+E23+E24+E25+E26+E27+E28+E29+E30+E31</f>
        <v>5425922.01</v>
      </c>
      <c r="F21" s="6">
        <v>3519756.81</v>
      </c>
    </row>
    <row r="22" spans="1:6" ht="12.75">
      <c r="A22" s="7" t="s">
        <v>117</v>
      </c>
      <c r="B22" s="8" t="s">
        <v>118</v>
      </c>
      <c r="C22" s="9">
        <v>641000</v>
      </c>
      <c r="D22" s="9">
        <v>651000</v>
      </c>
      <c r="E22" s="9">
        <v>340154.55</v>
      </c>
      <c r="F22" s="9">
        <v>340154.55</v>
      </c>
    </row>
    <row r="23" spans="1:6" ht="51">
      <c r="A23" s="7" t="s">
        <v>119</v>
      </c>
      <c r="B23" s="8" t="s">
        <v>120</v>
      </c>
      <c r="C23" s="9">
        <v>771000</v>
      </c>
      <c r="D23" s="9">
        <v>4160397</v>
      </c>
      <c r="E23" s="9">
        <v>1891738.06</v>
      </c>
      <c r="F23" s="9">
        <v>1891738.06</v>
      </c>
    </row>
    <row r="24" spans="1:6" ht="25.5">
      <c r="A24" s="7" t="s">
        <v>122</v>
      </c>
      <c r="B24" s="8" t="s">
        <v>123</v>
      </c>
      <c r="C24" s="9">
        <v>0</v>
      </c>
      <c r="D24" s="9">
        <v>8000</v>
      </c>
      <c r="E24" s="9">
        <v>0</v>
      </c>
      <c r="F24" s="9">
        <v>0</v>
      </c>
    </row>
    <row r="25" spans="1:6" ht="12.75">
      <c r="A25" s="7" t="s">
        <v>124</v>
      </c>
      <c r="B25" s="8" t="s">
        <v>125</v>
      </c>
      <c r="C25" s="9">
        <v>0</v>
      </c>
      <c r="D25" s="9">
        <v>33667</v>
      </c>
      <c r="E25" s="9">
        <v>6041</v>
      </c>
      <c r="F25" s="9">
        <v>0</v>
      </c>
    </row>
    <row r="26" spans="1:6" ht="12.75">
      <c r="A26" s="7" t="s">
        <v>126</v>
      </c>
      <c r="B26" s="8" t="s">
        <v>127</v>
      </c>
      <c r="C26" s="9">
        <v>0</v>
      </c>
      <c r="D26" s="9">
        <v>1900000</v>
      </c>
      <c r="E26" s="9">
        <v>1900000</v>
      </c>
      <c r="F26" s="9">
        <v>0</v>
      </c>
    </row>
    <row r="27" spans="1:6" ht="51">
      <c r="A27" s="7" t="s">
        <v>220</v>
      </c>
      <c r="B27" s="8" t="s">
        <v>221</v>
      </c>
      <c r="C27" s="9">
        <v>0</v>
      </c>
      <c r="D27" s="9">
        <v>0</v>
      </c>
      <c r="E27" s="9">
        <v>104.6</v>
      </c>
      <c r="F27" s="9">
        <v>104.6</v>
      </c>
    </row>
    <row r="28" spans="1:6" ht="25.5">
      <c r="A28" s="7" t="s">
        <v>130</v>
      </c>
      <c r="B28" s="8" t="s">
        <v>26</v>
      </c>
      <c r="C28" s="9">
        <v>0</v>
      </c>
      <c r="D28" s="9">
        <v>9000</v>
      </c>
      <c r="E28" s="9">
        <v>9000</v>
      </c>
      <c r="F28" s="9">
        <v>9000</v>
      </c>
    </row>
    <row r="29" spans="1:6" ht="12.75">
      <c r="A29" s="7" t="s">
        <v>173</v>
      </c>
      <c r="B29" s="8" t="s">
        <v>174</v>
      </c>
      <c r="C29" s="9">
        <v>0</v>
      </c>
      <c r="D29" s="9">
        <v>161495</v>
      </c>
      <c r="E29" s="9">
        <v>161492.8</v>
      </c>
      <c r="F29" s="9">
        <v>161368.8</v>
      </c>
    </row>
    <row r="30" spans="1:6" ht="38.25">
      <c r="A30" s="7" t="s">
        <v>155</v>
      </c>
      <c r="B30" s="8" t="s">
        <v>153</v>
      </c>
      <c r="C30" s="9">
        <v>0</v>
      </c>
      <c r="D30" s="9">
        <v>665896</v>
      </c>
      <c r="E30" s="9">
        <v>0</v>
      </c>
      <c r="F30" s="9">
        <v>0</v>
      </c>
    </row>
    <row r="31" spans="1:6" ht="38.25">
      <c r="A31" s="7" t="s">
        <v>156</v>
      </c>
      <c r="B31" s="8" t="s">
        <v>157</v>
      </c>
      <c r="C31" s="9">
        <v>0</v>
      </c>
      <c r="D31" s="9">
        <v>1279870</v>
      </c>
      <c r="E31" s="9">
        <v>1117391</v>
      </c>
      <c r="F31" s="9">
        <v>1117390.8</v>
      </c>
    </row>
    <row r="32" spans="1:6" ht="25.5">
      <c r="A32" s="4" t="s">
        <v>23</v>
      </c>
      <c r="B32" s="5" t="s">
        <v>27</v>
      </c>
      <c r="C32" s="6">
        <v>451370</v>
      </c>
      <c r="D32" s="6">
        <v>1176532</v>
      </c>
      <c r="E32" s="6">
        <f>E33+E34+E35+E36+E37</f>
        <v>244593.28</v>
      </c>
      <c r="F32" s="6">
        <v>130371.28</v>
      </c>
    </row>
    <row r="33" spans="1:6" ht="38.25">
      <c r="A33" s="7" t="s">
        <v>131</v>
      </c>
      <c r="B33" s="8" t="s">
        <v>132</v>
      </c>
      <c r="C33" s="9">
        <v>188370</v>
      </c>
      <c r="D33" s="9">
        <v>717596</v>
      </c>
      <c r="E33" s="9">
        <v>53319.94</v>
      </c>
      <c r="F33" s="9">
        <v>53319.94</v>
      </c>
    </row>
    <row r="34" spans="1:6" ht="12.75">
      <c r="A34" s="7" t="s">
        <v>133</v>
      </c>
      <c r="B34" s="8" t="s">
        <v>134</v>
      </c>
      <c r="C34" s="9">
        <v>210000</v>
      </c>
      <c r="D34" s="9">
        <v>210000</v>
      </c>
      <c r="E34" s="9">
        <v>77051.34</v>
      </c>
      <c r="F34" s="9">
        <v>77051.34</v>
      </c>
    </row>
    <row r="35" spans="1:6" ht="12.75">
      <c r="A35" s="7" t="s">
        <v>135</v>
      </c>
      <c r="B35" s="8" t="s">
        <v>136</v>
      </c>
      <c r="C35" s="9">
        <v>3000</v>
      </c>
      <c r="D35" s="9">
        <v>3000</v>
      </c>
      <c r="E35" s="9">
        <v>0</v>
      </c>
      <c r="F35" s="9">
        <v>0</v>
      </c>
    </row>
    <row r="36" spans="1:6" ht="25.5">
      <c r="A36" s="7" t="s">
        <v>137</v>
      </c>
      <c r="B36" s="8" t="s">
        <v>138</v>
      </c>
      <c r="C36" s="9">
        <v>50000</v>
      </c>
      <c r="D36" s="9">
        <v>131714</v>
      </c>
      <c r="E36" s="9">
        <v>0</v>
      </c>
      <c r="F36" s="9">
        <v>0</v>
      </c>
    </row>
    <row r="37" spans="1:6" ht="38.25">
      <c r="A37" s="7" t="s">
        <v>158</v>
      </c>
      <c r="B37" s="8" t="s">
        <v>157</v>
      </c>
      <c r="C37" s="9">
        <v>0</v>
      </c>
      <c r="D37" s="9">
        <v>114222</v>
      </c>
      <c r="E37" s="9">
        <v>114222</v>
      </c>
      <c r="F37" s="9">
        <v>0</v>
      </c>
    </row>
    <row r="38" spans="1:6" ht="12.75">
      <c r="A38" s="4" t="s">
        <v>141</v>
      </c>
      <c r="B38" s="5" t="s">
        <v>142</v>
      </c>
      <c r="C38" s="6">
        <v>0</v>
      </c>
      <c r="D38" s="6">
        <v>90000</v>
      </c>
      <c r="E38" s="6">
        <v>90000</v>
      </c>
      <c r="F38" s="6">
        <v>90000</v>
      </c>
    </row>
    <row r="39" spans="1:6" ht="38.25">
      <c r="A39" s="7" t="s">
        <v>148</v>
      </c>
      <c r="B39" s="8" t="s">
        <v>149</v>
      </c>
      <c r="C39" s="9">
        <v>0</v>
      </c>
      <c r="D39" s="9">
        <v>90000</v>
      </c>
      <c r="E39" s="9">
        <v>90000</v>
      </c>
      <c r="F39" s="9">
        <v>90000</v>
      </c>
    </row>
    <row r="40" spans="1:6" ht="12.75">
      <c r="A40" s="4" t="s">
        <v>28</v>
      </c>
      <c r="B40" s="5" t="s">
        <v>29</v>
      </c>
      <c r="C40" s="6">
        <v>2093110</v>
      </c>
      <c r="D40" s="6">
        <v>23012479</v>
      </c>
      <c r="E40" s="6">
        <f>E6+E21+E32+E38</f>
        <v>9245685.559999999</v>
      </c>
      <c r="F40" s="6">
        <v>5847559.960000001</v>
      </c>
    </row>
  </sheetData>
  <sheetProtection/>
  <mergeCells count="3">
    <mergeCell ref="B3:F3"/>
    <mergeCell ref="B1:F1"/>
    <mergeCell ref="B2:F2"/>
  </mergeCells>
  <printOptions/>
  <pageMargins left="0.32" right="0.33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2019-09-09T11:17:13Z</cp:lastPrinted>
  <dcterms:created xsi:type="dcterms:W3CDTF">2017-04-26T06:35:35Z</dcterms:created>
  <dcterms:modified xsi:type="dcterms:W3CDTF">2019-09-09T11:20:43Z</dcterms:modified>
  <cp:category/>
  <cp:version/>
  <cp:contentType/>
  <cp:contentStatus/>
</cp:coreProperties>
</file>