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9465" activeTab="3"/>
  </bookViews>
  <sheets>
    <sheet name="доходи заг.ф." sheetId="1" r:id="rId1"/>
    <sheet name="видатки заг.ф." sheetId="2" r:id="rId2"/>
    <sheet name="доходи сп.ф." sheetId="3" r:id="rId3"/>
    <sheet name="видатки сп.ф." sheetId="4" r:id="rId4"/>
  </sheets>
  <definedNames>
    <definedName name="_xlnm.Print_Titles" localSheetId="1">'видатки заг.ф.'!$10:$10</definedName>
    <definedName name="_xlnm.Print_Titles" localSheetId="0">'доходи заг.ф.'!$10:$10</definedName>
    <definedName name="_xlnm.Print_Titles" localSheetId="2">'доходи сп.ф.'!$10:$10</definedName>
    <definedName name="_xlnm.Print_Area" localSheetId="1">'видатки заг.ф.'!$A$1:$F$52</definedName>
    <definedName name="_xlnm.Print_Area" localSheetId="3">'видатки сп.ф.'!$A$1:$F$42</definedName>
    <definedName name="_xlnm.Print_Area" localSheetId="0">'доходи заг.ф.'!$A$1:$H$66</definedName>
    <definedName name="_xlnm.Print_Area" localSheetId="2">'доходи сп.ф.'!$A$1:$H$28</definedName>
  </definedNames>
  <calcPr fullCalcOnLoad="1"/>
</workbook>
</file>

<file path=xl/sharedStrings.xml><?xml version="1.0" encoding="utf-8"?>
<sst xmlns="http://schemas.openxmlformats.org/spreadsheetml/2006/main" count="350" uniqueCount="262">
  <si>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</si>
  <si>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</si>
  <si>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</si>
  <si>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</si>
  <si>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</si>
  <si>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</si>
  <si>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Всього профінансовано за вказаний період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</si>
  <si>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</si>
  <si>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</si>
  <si>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</si>
  <si>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</si>
  <si>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</si>
  <si>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</si>
  <si>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</si>
  <si>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</si>
  <si>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</si>
  <si>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</si>
  <si>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Новоушицька селищна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</si>
  <si>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</si>
  <si>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</si>
  <si>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Резервний фонд</t>
  </si>
  <si>
    <t>10</t>
  </si>
  <si>
    <t>Утримання та навчально-тренувальна робота комунальних дитячо-юнацьких спортивних шкіл</t>
  </si>
  <si>
    <t>Відділ культури, туризму та з питань засобів масової інформації Новоушицької селищної ради</t>
  </si>
  <si>
    <t xml:space="preserve"> </t>
  </si>
  <si>
    <t xml:space="preserve">Усього </t>
  </si>
  <si>
    <t>Охорона та раціональне використання природних ресурсів</t>
  </si>
  <si>
    <t>Спеціальний фонд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</si>
  <si>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</si>
  <si>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</si>
  <si>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</si>
  <si>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</si>
  <si>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</si>
  <si>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</si>
  <si>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</si>
  <si>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</si>
  <si>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</si>
  <si>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</si>
  <si>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власності </t>
  </si>
  <si>
    <t>Пальне</t>
  </si>
  <si>
    <t>Єдиний податок з юридичних осіб </t>
  </si>
  <si>
    <t>Єдиний податок з фізичних осіб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</si>
  <si>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</si>
  <si>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</si>
  <si>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</si>
  <si>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</si>
  <si>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</si>
  <si>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</si>
  <si>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</si>
  <si>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</si>
  <si>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</si>
  <si>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</si>
  <si>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</si>
  <si>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</si>
  <si>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</si>
  <si>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</si>
  <si>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</si>
  <si>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Інша діяльність у сфері державного управління</t>
  </si>
  <si>
    <t>Первинна медична допомога населенню, що надається центрами первинної медичної (медико-санітарної) допомоги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</si>
  <si>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</si>
  <si>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</si>
  <si>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</si>
  <si>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</si>
  <si>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</si>
  <si>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Забезпечення діяльності місцевої пожежної охорони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</si>
  <si>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</si>
  <si>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</si>
  <si>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06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</si>
  <si>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</si>
  <si>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</si>
  <si>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</si>
  <si>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</si>
  <si>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</si>
  <si>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</si>
  <si>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</si>
  <si>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37</t>
  </si>
  <si>
    <t>Відділ фінансів Новоушицької селищної ради</t>
  </si>
  <si>
    <t>Керівництво і управління у відповідній сфері у містах (місті Києві), селищах, селах, об`єднаних територіальних громадах</t>
  </si>
  <si>
    <t>Будівництво об`єктів житлово-комунального господарства</t>
  </si>
  <si>
    <t>Співфінансування інвестиційних проектів, що реалізуються за рахунок коштів державного фонду регіонального розвитку</t>
  </si>
  <si>
    <t>ІV.   Видатки спеціального фонду місцевого бюджету</t>
  </si>
  <si>
    <t>ІІ.   Видатки загального фонду місцевого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</si>
  <si>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</si>
  <si>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І. Доходи загального фонду місцевого бюджету</t>
  </si>
  <si>
    <t>ІІІ. Доходи спеціального фонду місцевого бюджету</t>
  </si>
  <si>
    <t>Організація та проведення громадських робіт</t>
  </si>
  <si>
    <t>Будівництво освітніх установ та закладів</t>
  </si>
  <si>
    <t>ККД</t>
  </si>
  <si>
    <t>Доходи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</si>
  <si>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</si>
  <si>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</si>
  <si>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</si>
  <si>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</si>
  <si>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</si>
  <si>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для видобування корисних копалин загальнодержавного значення </t>
  </si>
  <si>
    <t>Акцизний податок з реалізації суб`єктами господарювання роздрібної торгівлі підакцизних товарів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</si>
  <si>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</si>
  <si>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</si>
  <si>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</si>
  <si>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</si>
  <si>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</si>
  <si>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</si>
  <si>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</si>
  <si>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</si>
  <si>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</si>
  <si>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</si>
  <si>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</si>
  <si>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</si>
  <si>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</si>
  <si>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</si>
  <si>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</si>
  <si>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Базова дотація 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</si>
  <si>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</si>
  <si>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</si>
  <si>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</si>
  <si>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</si>
  <si>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Відділ освіти, молоді та спорту Новоушицької селищної ради (місцевий бюджет)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</si>
  <si>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</si>
  <si>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спеціальної освіти мистецькими школами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</si>
  <si>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</si>
  <si>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</si>
  <si>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Забезпечення діяльності інклюзивно-ресурсних центрів</t>
  </si>
  <si>
    <t>Надходження коштів пайової участі у розвитку інфраструктури населеного пункту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</si>
  <si>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</si>
  <si>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Збір за провадження торговельної діяльності (ресторанне господарство), сплачений фізичними особами, що справлявся до 1 січня 2015 року </t>
  </si>
  <si>
    <t>0110150</t>
  </si>
  <si>
    <t>0110180</t>
  </si>
  <si>
    <t>0112111</t>
  </si>
  <si>
    <t>0113033</t>
  </si>
  <si>
    <t>0113104</t>
  </si>
  <si>
    <t>0113210</t>
  </si>
  <si>
    <t>0113242</t>
  </si>
  <si>
    <t>0116013</t>
  </si>
  <si>
    <t>0116030</t>
  </si>
  <si>
    <t>0117130</t>
  </si>
  <si>
    <t>Здійснення заходів із землеустрою</t>
  </si>
  <si>
    <t>0117350</t>
  </si>
  <si>
    <t>Розроблення схем планування та забудови територій (містобудівної документації)</t>
  </si>
  <si>
    <t>0117461</t>
  </si>
  <si>
    <t>0118130</t>
  </si>
  <si>
    <t>0611010</t>
  </si>
  <si>
    <t>0611020</t>
  </si>
  <si>
    <t>0611090</t>
  </si>
  <si>
    <t>0611150</t>
  </si>
  <si>
    <t>0611161</t>
  </si>
  <si>
    <t>0611162</t>
  </si>
  <si>
    <t>0611170</t>
  </si>
  <si>
    <t>0615031</t>
  </si>
  <si>
    <t>1011100</t>
  </si>
  <si>
    <t>1014030</t>
  </si>
  <si>
    <t>1014040</t>
  </si>
  <si>
    <t>1014060</t>
  </si>
  <si>
    <t>1014081</t>
  </si>
  <si>
    <t>3710160</t>
  </si>
  <si>
    <t>3718700</t>
  </si>
  <si>
    <t>3719410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</si>
  <si>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</si>
  <si>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</si>
  <si>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</si>
  <si>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0117310</t>
  </si>
  <si>
    <t>0117367</t>
  </si>
  <si>
    <t>0118311</t>
  </si>
  <si>
    <t>0617321</t>
  </si>
  <si>
    <t>0617361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</si>
  <si>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</si>
  <si>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</si>
  <si>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0110191</t>
  </si>
  <si>
    <t>Проведення місцевих виборів</t>
  </si>
  <si>
    <t>0113192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</si>
  <si>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</si>
  <si>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0615012</t>
  </si>
  <si>
    <t>Проведення навчально-тренувальних зборів і змагань з неолімпійських видів спорту</t>
  </si>
  <si>
    <t>0117330</t>
  </si>
  <si>
    <t>0611180</t>
  </si>
  <si>
    <t>Виконання заходів в рамках реалізації програми `Спроможна школа для кращих результатів`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</si>
  <si>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</si>
  <si>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</si>
  <si>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1017324</t>
  </si>
  <si>
    <t>Будівництво установ та закладів культури</t>
  </si>
  <si>
    <t>11010100</t>
  </si>
  <si>
    <t>11010200</t>
  </si>
  <si>
    <t>11010400</t>
  </si>
  <si>
    <t>11010500</t>
  </si>
  <si>
    <t>11020200</t>
  </si>
  <si>
    <t>13010100</t>
  </si>
  <si>
    <t>13010200</t>
  </si>
  <si>
    <t>13030100</t>
  </si>
  <si>
    <t>14021900</t>
  </si>
  <si>
    <t>14031900</t>
  </si>
  <si>
    <t>14040000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</si>
  <si>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</si>
  <si>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</si>
  <si>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</si>
  <si>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</si>
  <si>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</si>
  <si>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</si>
  <si>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</si>
  <si>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</si>
  <si>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18011000</t>
  </si>
  <si>
    <t>18011100</t>
  </si>
  <si>
    <t>18030200</t>
  </si>
  <si>
    <t>Туристичний збір, сплачений фізичними особами </t>
  </si>
  <si>
    <t>18040600</t>
  </si>
  <si>
    <t>18050300</t>
  </si>
  <si>
    <t>18050400</t>
  </si>
  <si>
    <t>18050500</t>
  </si>
  <si>
    <t>21010300</t>
  </si>
  <si>
    <t>21081100</t>
  </si>
  <si>
    <t>21081500</t>
  </si>
  <si>
    <t>22010300</t>
  </si>
  <si>
    <t>22012500</t>
  </si>
  <si>
    <t>22012600</t>
  </si>
  <si>
    <t>22012900</t>
  </si>
  <si>
    <t>22080400</t>
  </si>
  <si>
    <t>22090100</t>
  </si>
  <si>
    <t>22090200</t>
  </si>
  <si>
    <t>Державне мито, не віднесене до інших категорій  </t>
  </si>
  <si>
    <t>22090400</t>
  </si>
  <si>
    <t>24060300</t>
  </si>
  <si>
    <t>24062200</t>
  </si>
  <si>
    <t>31010200</t>
  </si>
  <si>
    <t>41020100</t>
  </si>
  <si>
    <t>41033900</t>
  </si>
  <si>
    <t>41034200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</si>
  <si>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</si>
  <si>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</si>
  <si>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41040200</t>
  </si>
  <si>
    <t>41051000</t>
  </si>
  <si>
    <t>41051200</t>
  </si>
  <si>
    <t>41051400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</si>
  <si>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</si>
  <si>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</si>
  <si>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41053900</t>
  </si>
  <si>
    <t>41054900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</si>
  <si>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</si>
  <si>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 xml:space="preserve">Усього ( без урахування трансфертів) </t>
  </si>
  <si>
    <t>19010100</t>
  </si>
  <si>
    <t>19010200</t>
  </si>
  <si>
    <t>19010300</t>
  </si>
  <si>
    <t>24062100</t>
  </si>
  <si>
    <t>24170000</t>
  </si>
  <si>
    <t>25010100</t>
  </si>
  <si>
    <t>25010200</t>
  </si>
  <si>
    <t>25010300</t>
  </si>
  <si>
    <t>25010400</t>
  </si>
  <si>
    <t>25020100</t>
  </si>
  <si>
    <t>25020200</t>
  </si>
  <si>
    <t>41051100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</si>
  <si>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</si>
  <si>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Відділ освіти, молоді та спорту Новоушицької селищної ради</t>
  </si>
  <si>
    <t>Будівництво інших об`єктів комунальної власності</t>
  </si>
  <si>
    <t>Додаток 1</t>
  </si>
  <si>
    <t>до рішення селищної ради</t>
  </si>
  <si>
    <t>_____________ № _____________</t>
  </si>
  <si>
    <t>грн</t>
  </si>
  <si>
    <t>про виконання бюджету Новоушицької об'єднаної територіальної громади на 2020 рік</t>
  </si>
  <si>
    <t xml:space="preserve">ЗВІТ </t>
  </si>
  <si>
    <t>Секретар ради</t>
  </si>
  <si>
    <t>Віктор КОСТЮЧЕНКО</t>
  </si>
  <si>
    <t>Додаток 2</t>
  </si>
  <si>
    <t>Додаток 3</t>
  </si>
  <si>
    <t>Додаток 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</si>
</sst>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&quot;р.&quot;;\-#,##0&quot;р.&quot;"/>
    <numFmt numFmtId="174" formatCode="#,##0&quot;р.&quot;;[Red]\-#,##0&quot;р.&quot;"/>
    <numFmt numFmtId="175" formatCode="#,##0.00&quot;р.&quot;;\-#,##0.00&quot;р.&quot;"/>
    <numFmt numFmtId="176" formatCode="#,##0.00&quot;р.&quot;;[Red]\-#,##0.00&quot;р.&quot;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vertical="center" wrapText="1"/>
    </xf>
    <xf numFmtId="0" fontId="1" fillId="33" borderId="10" xfId="0" applyFont="1" applyFill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 wrapText="1"/>
    </xf>
    <xf numFmtId="0" fontId="20" fillId="0" borderId="0" xfId="0" applyFont="1" applyAlignment="1">
      <alignment/>
    </xf>
    <xf numFmtId="0" fontId="21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view="pageBreakPreview" zoomScaleSheetLayoutView="100" zoomScalePageLayoutView="0" workbookViewId="0" topLeftCell="A34">
      <selection activeCell="A1" sqref="A1"/>
    </sheetView>
  </sheetViews>
  <sheetFormatPr defaultColWidth="9.00390625" defaultRowHeight="12.75"/>
  <cols>
    <col min="2" max="2" width="38.875" style="0" customWidth="1"/>
    <col min="3" max="6" width="15.125" style="0" customWidth="1"/>
    <col min="7" max="7" width="12.875" style="0" customWidth="1"/>
  </cols>
  <sheetData>
    <row r="1" s="18" customFormat="1" ht="18.75">
      <c r="E1" s="18" t="s">
        <v>251</v>
      </c>
    </row>
    <row r="2" s="18" customFormat="1" ht="18.75">
      <c r="E2" s="18" t="s">
        <v>252</v>
      </c>
    </row>
    <row r="3" s="18" customFormat="1" ht="18.75">
      <c r="E3" s="18" t="s">
        <v>253</v>
      </c>
    </row>
    <row r="4" s="18" customFormat="1" ht="18.75"/>
    <row r="5" spans="1:8" s="18" customFormat="1" ht="18.75">
      <c r="A5" s="19" t="s">
        <v>256</v>
      </c>
      <c r="B5" s="19"/>
      <c r="C5" s="19"/>
      <c r="D5" s="19"/>
      <c r="E5" s="19"/>
      <c r="F5" s="19"/>
      <c r="G5" s="19"/>
      <c r="H5" s="19"/>
    </row>
    <row r="6" spans="1:8" s="18" customFormat="1" ht="18.75">
      <c r="A6" s="19" t="s">
        <v>255</v>
      </c>
      <c r="B6" s="19"/>
      <c r="C6" s="19"/>
      <c r="D6" s="19"/>
      <c r="E6" s="19"/>
      <c r="F6" s="19"/>
      <c r="G6" s="19"/>
      <c r="H6" s="19"/>
    </row>
    <row r="7" spans="1:8" s="18" customFormat="1" ht="18.75">
      <c r="A7" s="23"/>
      <c r="B7" s="23"/>
      <c r="C7" s="23"/>
      <c r="D7" s="23"/>
      <c r="E7" s="23"/>
      <c r="F7" s="23"/>
      <c r="G7" s="23"/>
      <c r="H7" s="23"/>
    </row>
    <row r="8" spans="1:8" s="18" customFormat="1" ht="18.75">
      <c r="A8" s="19" t="s">
        <v>0</v>
      </c>
      <c r="B8" s="19"/>
      <c r="C8" s="19"/>
      <c r="D8" s="19"/>
      <c r="E8" s="19"/>
      <c r="F8" s="19"/>
      <c r="G8" s="19"/>
      <c r="H8" s="19"/>
    </row>
    <row r="9" spans="1:8" s="18" customFormat="1" ht="18.75">
      <c r="A9" s="20" t="s">
        <v>83</v>
      </c>
      <c r="B9" s="20"/>
      <c r="C9" s="21"/>
      <c r="D9" s="21"/>
      <c r="H9" s="22" t="s">
        <v>254</v>
      </c>
    </row>
    <row r="10" spans="1:8" ht="25.5">
      <c r="A10" s="9" t="s">
        <v>87</v>
      </c>
      <c r="B10" s="10" t="s">
        <v>88</v>
      </c>
      <c r="C10" s="10" t="s">
        <v>28</v>
      </c>
      <c r="D10" s="10" t="s">
        <v>29</v>
      </c>
      <c r="E10" s="10" t="s">
        <v>30</v>
      </c>
      <c r="F10" s="11" t="s">
        <v>31</v>
      </c>
      <c r="G10" s="11" t="s">
        <v>32</v>
      </c>
      <c r="H10" s="11" t="s">
        <v>33</v>
      </c>
    </row>
    <row r="11" spans="1:8" ht="51">
      <c r="A11" s="12" t="s">
        <v>179</v>
      </c>
      <c r="B11" s="13" t="s">
        <v>34</v>
      </c>
      <c r="C11" s="14">
        <v>35332000</v>
      </c>
      <c r="D11" s="14">
        <v>35332000</v>
      </c>
      <c r="E11" s="14">
        <v>35332000</v>
      </c>
      <c r="F11" s="14">
        <v>35598266.15</v>
      </c>
      <c r="G11" s="15">
        <v>266266.1499999985</v>
      </c>
      <c r="H11" s="15">
        <v>100.75361188158043</v>
      </c>
    </row>
    <row r="12" spans="1:8" ht="76.5">
      <c r="A12" s="12" t="s">
        <v>180</v>
      </c>
      <c r="B12" s="13" t="s">
        <v>35</v>
      </c>
      <c r="C12" s="14">
        <v>1320000</v>
      </c>
      <c r="D12" s="14">
        <v>1401235</v>
      </c>
      <c r="E12" s="14">
        <v>1401235</v>
      </c>
      <c r="F12" s="14">
        <v>1534284.33</v>
      </c>
      <c r="G12" s="15">
        <v>133049.33</v>
      </c>
      <c r="H12" s="15">
        <v>109.49514749488844</v>
      </c>
    </row>
    <row r="13" spans="1:8" ht="57" customHeight="1">
      <c r="A13" s="12" t="s">
        <v>181</v>
      </c>
      <c r="B13" s="13" t="s">
        <v>36</v>
      </c>
      <c r="C13" s="14">
        <v>8600000</v>
      </c>
      <c r="D13" s="14">
        <v>12911979.16</v>
      </c>
      <c r="E13" s="14">
        <v>12911979.16</v>
      </c>
      <c r="F13" s="14">
        <v>14639698.7</v>
      </c>
      <c r="G13" s="15">
        <v>1727719.54</v>
      </c>
      <c r="H13" s="15">
        <v>113.38074913683486</v>
      </c>
    </row>
    <row r="14" spans="1:8" ht="48" customHeight="1">
      <c r="A14" s="12" t="s">
        <v>182</v>
      </c>
      <c r="B14" s="13" t="s">
        <v>37</v>
      </c>
      <c r="C14" s="14">
        <v>380000</v>
      </c>
      <c r="D14" s="14">
        <v>380000</v>
      </c>
      <c r="E14" s="14">
        <v>380000</v>
      </c>
      <c r="F14" s="14">
        <v>329693.39</v>
      </c>
      <c r="G14" s="15">
        <v>-50306.61</v>
      </c>
      <c r="H14" s="15">
        <v>86.76141842105264</v>
      </c>
    </row>
    <row r="15" spans="1:8" ht="34.5" customHeight="1">
      <c r="A15" s="12" t="s">
        <v>183</v>
      </c>
      <c r="B15" s="13" t="s">
        <v>38</v>
      </c>
      <c r="C15" s="14">
        <v>0</v>
      </c>
      <c r="D15" s="14">
        <v>7236</v>
      </c>
      <c r="E15" s="14">
        <v>7236</v>
      </c>
      <c r="F15" s="14">
        <v>7236</v>
      </c>
      <c r="G15" s="15">
        <v>0</v>
      </c>
      <c r="H15" s="15">
        <v>100</v>
      </c>
    </row>
    <row r="16" spans="1:8" ht="49.5" customHeight="1">
      <c r="A16" s="12" t="s">
        <v>184</v>
      </c>
      <c r="B16" s="13" t="s">
        <v>92</v>
      </c>
      <c r="C16" s="14">
        <v>502500</v>
      </c>
      <c r="D16" s="14">
        <v>502500</v>
      </c>
      <c r="E16" s="14">
        <v>502500</v>
      </c>
      <c r="F16" s="14">
        <v>509737.97</v>
      </c>
      <c r="G16" s="15">
        <v>7237.969999999972</v>
      </c>
      <c r="H16" s="15">
        <v>101.440392039801</v>
      </c>
    </row>
    <row r="17" spans="1:8" ht="36.75" customHeight="1">
      <c r="A17" s="12" t="s">
        <v>185</v>
      </c>
      <c r="B17" s="13" t="s">
        <v>93</v>
      </c>
      <c r="C17" s="14">
        <v>60000</v>
      </c>
      <c r="D17" s="14">
        <v>60000</v>
      </c>
      <c r="E17" s="14">
        <v>60000</v>
      </c>
      <c r="F17" s="14">
        <v>73831.09</v>
      </c>
      <c r="G17" s="15">
        <v>13831.09</v>
      </c>
      <c r="H17" s="15">
        <v>123.05181666666667</v>
      </c>
    </row>
    <row r="18" spans="1:8" ht="41.25" customHeight="1">
      <c r="A18" s="12" t="s">
        <v>186</v>
      </c>
      <c r="B18" s="13" t="s">
        <v>94</v>
      </c>
      <c r="C18" s="14">
        <v>2000</v>
      </c>
      <c r="D18" s="14">
        <v>2000</v>
      </c>
      <c r="E18" s="14">
        <v>2000</v>
      </c>
      <c r="F18" s="14">
        <v>2480.02</v>
      </c>
      <c r="G18" s="15">
        <v>480.02</v>
      </c>
      <c r="H18" s="15">
        <v>124.001</v>
      </c>
    </row>
    <row r="19" spans="1:8" ht="16.5" customHeight="1">
      <c r="A19" s="12" t="s">
        <v>187</v>
      </c>
      <c r="B19" s="13" t="s">
        <v>39</v>
      </c>
      <c r="C19" s="14">
        <v>580000</v>
      </c>
      <c r="D19" s="14">
        <v>580000</v>
      </c>
      <c r="E19" s="14">
        <v>580000</v>
      </c>
      <c r="F19" s="14">
        <v>511847.17</v>
      </c>
      <c r="G19" s="15">
        <v>-68152.83</v>
      </c>
      <c r="H19" s="15">
        <v>88.24951206896552</v>
      </c>
    </row>
    <row r="20" spans="1:8" ht="25.5" customHeight="1">
      <c r="A20" s="12" t="s">
        <v>188</v>
      </c>
      <c r="B20" s="13" t="s">
        <v>39</v>
      </c>
      <c r="C20" s="14">
        <v>2000000</v>
      </c>
      <c r="D20" s="14">
        <v>2000000</v>
      </c>
      <c r="E20" s="14">
        <v>2000000</v>
      </c>
      <c r="F20" s="14">
        <v>1787901.52</v>
      </c>
      <c r="G20" s="15">
        <v>-212098.48</v>
      </c>
      <c r="H20" s="15">
        <v>89.39507599999999</v>
      </c>
    </row>
    <row r="21" spans="1:8" ht="36.75" customHeight="1">
      <c r="A21" s="12" t="s">
        <v>189</v>
      </c>
      <c r="B21" s="13" t="s">
        <v>95</v>
      </c>
      <c r="C21" s="14">
        <v>450000</v>
      </c>
      <c r="D21" s="14">
        <v>450000</v>
      </c>
      <c r="E21" s="14">
        <v>450000</v>
      </c>
      <c r="F21" s="14">
        <v>474665.54</v>
      </c>
      <c r="G21" s="15">
        <v>24665.54</v>
      </c>
      <c r="H21" s="15">
        <v>105.4812311111111</v>
      </c>
    </row>
    <row r="22" spans="1:8" ht="54.75" customHeight="1">
      <c r="A22" s="12" t="s">
        <v>190</v>
      </c>
      <c r="B22" s="13" t="s">
        <v>96</v>
      </c>
      <c r="C22" s="14">
        <v>20000</v>
      </c>
      <c r="D22" s="14">
        <v>20000</v>
      </c>
      <c r="E22" s="14">
        <v>20000</v>
      </c>
      <c r="F22" s="14">
        <v>18108.11</v>
      </c>
      <c r="G22" s="15">
        <v>-1891.89</v>
      </c>
      <c r="H22" s="15">
        <v>90.54055</v>
      </c>
    </row>
    <row r="23" spans="1:8" ht="55.5" customHeight="1">
      <c r="A23" s="12" t="s">
        <v>191</v>
      </c>
      <c r="B23" s="13" t="s">
        <v>97</v>
      </c>
      <c r="C23" s="14">
        <v>670000</v>
      </c>
      <c r="D23" s="14">
        <v>670000</v>
      </c>
      <c r="E23" s="14">
        <v>670000</v>
      </c>
      <c r="F23" s="14">
        <v>284014.82</v>
      </c>
      <c r="G23" s="15">
        <v>-385985.18</v>
      </c>
      <c r="H23" s="15">
        <v>42.390271641791045</v>
      </c>
    </row>
    <row r="24" spans="1:8" ht="57.75" customHeight="1">
      <c r="A24" s="12" t="s">
        <v>192</v>
      </c>
      <c r="B24" s="13" t="s">
        <v>98</v>
      </c>
      <c r="C24" s="14">
        <v>310000</v>
      </c>
      <c r="D24" s="14">
        <v>310000</v>
      </c>
      <c r="E24" s="14">
        <v>310000</v>
      </c>
      <c r="F24" s="14">
        <v>323999.44</v>
      </c>
      <c r="G24" s="15">
        <v>13999.44</v>
      </c>
      <c r="H24" s="15">
        <v>104.51594838709677</v>
      </c>
    </row>
    <row r="25" spans="1:8" ht="55.5" customHeight="1">
      <c r="A25" s="12" t="s">
        <v>193</v>
      </c>
      <c r="B25" s="13" t="s">
        <v>99</v>
      </c>
      <c r="C25" s="14">
        <v>630000</v>
      </c>
      <c r="D25" s="14">
        <v>630000</v>
      </c>
      <c r="E25" s="14">
        <v>630000</v>
      </c>
      <c r="F25" s="14">
        <v>1081761.82</v>
      </c>
      <c r="G25" s="15">
        <v>451761.82</v>
      </c>
      <c r="H25" s="15">
        <v>171.7082253968254</v>
      </c>
    </row>
    <row r="26" spans="1:8" ht="19.5" customHeight="1">
      <c r="A26" s="12" t="s">
        <v>194</v>
      </c>
      <c r="B26" s="13" t="s">
        <v>100</v>
      </c>
      <c r="C26" s="14">
        <v>740500</v>
      </c>
      <c r="D26" s="14">
        <v>740500</v>
      </c>
      <c r="E26" s="14">
        <v>740500</v>
      </c>
      <c r="F26" s="14">
        <v>570784.64</v>
      </c>
      <c r="G26" s="15">
        <v>-169715.36</v>
      </c>
      <c r="H26" s="15">
        <v>77.08097771775827</v>
      </c>
    </row>
    <row r="27" spans="1:8" ht="19.5" customHeight="1">
      <c r="A27" s="12" t="s">
        <v>195</v>
      </c>
      <c r="B27" s="13" t="s">
        <v>101</v>
      </c>
      <c r="C27" s="14">
        <v>5000000</v>
      </c>
      <c r="D27" s="14">
        <v>5000000</v>
      </c>
      <c r="E27" s="14">
        <v>5000000</v>
      </c>
      <c r="F27" s="14">
        <v>4251354.43</v>
      </c>
      <c r="G27" s="15">
        <v>-748645.57</v>
      </c>
      <c r="H27" s="15">
        <v>85.02708859999998</v>
      </c>
    </row>
    <row r="28" spans="1:8" ht="21" customHeight="1">
      <c r="A28" s="12" t="s">
        <v>196</v>
      </c>
      <c r="B28" s="13" t="s">
        <v>102</v>
      </c>
      <c r="C28" s="14">
        <v>1350000</v>
      </c>
      <c r="D28" s="14">
        <v>1695000</v>
      </c>
      <c r="E28" s="14">
        <v>1695000</v>
      </c>
      <c r="F28" s="14">
        <v>2170412.94</v>
      </c>
      <c r="G28" s="15">
        <v>475412.94</v>
      </c>
      <c r="H28" s="15">
        <v>128.0479610619469</v>
      </c>
    </row>
    <row r="29" spans="1:8" ht="18" customHeight="1">
      <c r="A29" s="12" t="s">
        <v>197</v>
      </c>
      <c r="B29" s="13" t="s">
        <v>103</v>
      </c>
      <c r="C29" s="14">
        <v>860800</v>
      </c>
      <c r="D29" s="14">
        <v>980800</v>
      </c>
      <c r="E29" s="14">
        <v>980800</v>
      </c>
      <c r="F29" s="14">
        <v>1129255.15</v>
      </c>
      <c r="G29" s="15">
        <v>148455.15</v>
      </c>
      <c r="H29" s="15">
        <v>115.13612867047307</v>
      </c>
    </row>
    <row r="30" spans="1:8" ht="22.5" customHeight="1">
      <c r="A30" s="12" t="s">
        <v>198</v>
      </c>
      <c r="B30" s="13" t="s">
        <v>104</v>
      </c>
      <c r="C30" s="14">
        <v>30000</v>
      </c>
      <c r="D30" s="14">
        <v>30000</v>
      </c>
      <c r="E30" s="14">
        <v>30000</v>
      </c>
      <c r="F30" s="14">
        <v>0</v>
      </c>
      <c r="G30" s="15">
        <v>-30000</v>
      </c>
      <c r="H30" s="15">
        <v>0</v>
      </c>
    </row>
    <row r="31" spans="1:8" ht="17.25" customHeight="1">
      <c r="A31" s="12" t="s">
        <v>199</v>
      </c>
      <c r="B31" s="13" t="s">
        <v>105</v>
      </c>
      <c r="C31" s="14">
        <v>20000</v>
      </c>
      <c r="D31" s="14">
        <v>20000</v>
      </c>
      <c r="E31" s="14">
        <v>20000</v>
      </c>
      <c r="F31" s="14">
        <v>0</v>
      </c>
      <c r="G31" s="15">
        <v>-20000</v>
      </c>
      <c r="H31" s="15">
        <v>0</v>
      </c>
    </row>
    <row r="32" spans="1:8" ht="28.5" customHeight="1">
      <c r="A32" s="12" t="s">
        <v>200</v>
      </c>
      <c r="B32" s="13" t="s">
        <v>201</v>
      </c>
      <c r="C32" s="14">
        <v>0</v>
      </c>
      <c r="D32" s="14">
        <v>0</v>
      </c>
      <c r="E32" s="14">
        <v>0</v>
      </c>
      <c r="F32" s="14">
        <v>5.9</v>
      </c>
      <c r="G32" s="15">
        <v>5.9</v>
      </c>
      <c r="H32" s="15">
        <v>0</v>
      </c>
    </row>
    <row r="33" spans="1:8" ht="55.5" customHeight="1">
      <c r="A33" s="12" t="s">
        <v>202</v>
      </c>
      <c r="B33" s="13" t="s">
        <v>124</v>
      </c>
      <c r="C33" s="14">
        <v>0</v>
      </c>
      <c r="D33" s="14">
        <v>100</v>
      </c>
      <c r="E33" s="14">
        <v>100</v>
      </c>
      <c r="F33" s="14">
        <v>101.61</v>
      </c>
      <c r="G33" s="15">
        <v>1.61</v>
      </c>
      <c r="H33" s="15">
        <v>101.61</v>
      </c>
    </row>
    <row r="34" spans="1:8" ht="15" customHeight="1">
      <c r="A34" s="12" t="s">
        <v>203</v>
      </c>
      <c r="B34" s="13" t="s">
        <v>40</v>
      </c>
      <c r="C34" s="14">
        <v>500000</v>
      </c>
      <c r="D34" s="14">
        <v>500000</v>
      </c>
      <c r="E34" s="14">
        <v>500000</v>
      </c>
      <c r="F34" s="14">
        <v>240791.27</v>
      </c>
      <c r="G34" s="15">
        <v>-259208.73</v>
      </c>
      <c r="H34" s="15">
        <v>48.158254</v>
      </c>
    </row>
    <row r="35" spans="1:8" ht="15.75" customHeight="1">
      <c r="A35" s="12" t="s">
        <v>204</v>
      </c>
      <c r="B35" s="13" t="s">
        <v>41</v>
      </c>
      <c r="C35" s="14">
        <v>5500000</v>
      </c>
      <c r="D35" s="14">
        <v>5800000</v>
      </c>
      <c r="E35" s="14">
        <v>5800000</v>
      </c>
      <c r="F35" s="14">
        <v>6540993.82</v>
      </c>
      <c r="G35" s="15">
        <v>740993.82</v>
      </c>
      <c r="H35" s="15">
        <v>112.7757555172414</v>
      </c>
    </row>
    <row r="36" spans="1:8" ht="51" customHeight="1">
      <c r="A36" s="12" t="s">
        <v>205</v>
      </c>
      <c r="B36" s="13" t="s">
        <v>106</v>
      </c>
      <c r="C36" s="14">
        <v>7000000</v>
      </c>
      <c r="D36" s="14">
        <v>7000000</v>
      </c>
      <c r="E36" s="14">
        <v>7000000</v>
      </c>
      <c r="F36" s="14">
        <v>4732683.14</v>
      </c>
      <c r="G36" s="15">
        <v>-2267316.86</v>
      </c>
      <c r="H36" s="15">
        <v>67.60975914285714</v>
      </c>
    </row>
    <row r="37" spans="1:8" ht="24.75" customHeight="1">
      <c r="A37" s="12" t="s">
        <v>206</v>
      </c>
      <c r="B37" s="13" t="s">
        <v>42</v>
      </c>
      <c r="C37" s="14">
        <v>0</v>
      </c>
      <c r="D37" s="14">
        <v>4945</v>
      </c>
      <c r="E37" s="14">
        <v>4945</v>
      </c>
      <c r="F37" s="14">
        <v>4945</v>
      </c>
      <c r="G37" s="15">
        <v>0</v>
      </c>
      <c r="H37" s="15">
        <v>100</v>
      </c>
    </row>
    <row r="38" spans="1:8" ht="26.25" customHeight="1">
      <c r="A38" s="12" t="s">
        <v>207</v>
      </c>
      <c r="B38" s="13" t="s">
        <v>44</v>
      </c>
      <c r="C38" s="14">
        <v>28000</v>
      </c>
      <c r="D38" s="14">
        <v>28000</v>
      </c>
      <c r="E38" s="14">
        <v>28000</v>
      </c>
      <c r="F38" s="14">
        <v>47373.07</v>
      </c>
      <c r="G38" s="15">
        <v>19373.07</v>
      </c>
      <c r="H38" s="15">
        <v>169.1895357142857</v>
      </c>
    </row>
    <row r="39" spans="1:8" ht="54.75" customHeight="1">
      <c r="A39" s="12" t="s">
        <v>208</v>
      </c>
      <c r="B39" s="13" t="s">
        <v>107</v>
      </c>
      <c r="C39" s="14">
        <v>100000</v>
      </c>
      <c r="D39" s="14">
        <v>140000</v>
      </c>
      <c r="E39" s="14">
        <v>140000</v>
      </c>
      <c r="F39" s="14">
        <v>178457.25</v>
      </c>
      <c r="G39" s="15">
        <v>38457.25</v>
      </c>
      <c r="H39" s="15">
        <v>127.46946428571428</v>
      </c>
    </row>
    <row r="40" spans="1:8" ht="54.75" customHeight="1">
      <c r="A40" s="12" t="s">
        <v>209</v>
      </c>
      <c r="B40" s="13" t="s">
        <v>108</v>
      </c>
      <c r="C40" s="14">
        <v>180000</v>
      </c>
      <c r="D40" s="14">
        <v>180000</v>
      </c>
      <c r="E40" s="14">
        <v>180000</v>
      </c>
      <c r="F40" s="14">
        <v>35150</v>
      </c>
      <c r="G40" s="15">
        <v>-144850</v>
      </c>
      <c r="H40" s="15">
        <v>19.52777777777778</v>
      </c>
    </row>
    <row r="41" spans="1:8" ht="30" customHeight="1">
      <c r="A41" s="12" t="s">
        <v>210</v>
      </c>
      <c r="B41" s="13" t="s">
        <v>45</v>
      </c>
      <c r="C41" s="14">
        <v>700000</v>
      </c>
      <c r="D41" s="14">
        <v>700000</v>
      </c>
      <c r="E41" s="14">
        <v>700000</v>
      </c>
      <c r="F41" s="14">
        <v>483293.14</v>
      </c>
      <c r="G41" s="15">
        <v>-216706.86</v>
      </c>
      <c r="H41" s="15">
        <v>69.04187714285715</v>
      </c>
    </row>
    <row r="42" spans="1:8" ht="43.5" customHeight="1">
      <c r="A42" s="12" t="s">
        <v>211</v>
      </c>
      <c r="B42" s="13" t="s">
        <v>109</v>
      </c>
      <c r="C42" s="14">
        <v>400000</v>
      </c>
      <c r="D42" s="14">
        <v>450000</v>
      </c>
      <c r="E42" s="14">
        <v>450000</v>
      </c>
      <c r="F42" s="14">
        <v>894183.87</v>
      </c>
      <c r="G42" s="15">
        <v>444183.87</v>
      </c>
      <c r="H42" s="15">
        <v>198.70752666666667</v>
      </c>
    </row>
    <row r="43" spans="1:8" ht="96.75" customHeight="1">
      <c r="A43" s="12" t="s">
        <v>212</v>
      </c>
      <c r="B43" s="13" t="s">
        <v>110</v>
      </c>
      <c r="C43" s="14">
        <v>3000</v>
      </c>
      <c r="D43" s="14">
        <v>3000</v>
      </c>
      <c r="E43" s="14">
        <v>3000</v>
      </c>
      <c r="F43" s="14">
        <v>3150</v>
      </c>
      <c r="G43" s="15">
        <v>150</v>
      </c>
      <c r="H43" s="15">
        <v>105</v>
      </c>
    </row>
    <row r="44" spans="1:8" ht="54.75" customHeight="1">
      <c r="A44" s="12" t="s">
        <v>213</v>
      </c>
      <c r="B44" s="13" t="s">
        <v>46</v>
      </c>
      <c r="C44" s="14">
        <v>130000</v>
      </c>
      <c r="D44" s="14">
        <v>130000</v>
      </c>
      <c r="E44" s="14">
        <v>130000</v>
      </c>
      <c r="F44" s="14">
        <v>106647.15</v>
      </c>
      <c r="G44" s="15">
        <v>-23352.85</v>
      </c>
      <c r="H44" s="15">
        <v>82.03626923076922</v>
      </c>
    </row>
    <row r="45" spans="1:8" ht="58.5" customHeight="1">
      <c r="A45" s="12" t="s">
        <v>214</v>
      </c>
      <c r="B45" s="13" t="s">
        <v>47</v>
      </c>
      <c r="C45" s="14">
        <v>1400</v>
      </c>
      <c r="D45" s="14">
        <v>1400</v>
      </c>
      <c r="E45" s="14">
        <v>1400</v>
      </c>
      <c r="F45" s="14">
        <v>1382.59</v>
      </c>
      <c r="G45" s="15">
        <v>-17.410000000000082</v>
      </c>
      <c r="H45" s="15">
        <v>98.75642857142857</v>
      </c>
    </row>
    <row r="46" spans="1:8" ht="29.25" customHeight="1">
      <c r="A46" s="12" t="s">
        <v>215</v>
      </c>
      <c r="B46" s="13" t="s">
        <v>216</v>
      </c>
      <c r="C46" s="14">
        <v>0</v>
      </c>
      <c r="D46" s="14">
        <v>0</v>
      </c>
      <c r="E46" s="14">
        <v>0</v>
      </c>
      <c r="F46" s="14">
        <v>0.2</v>
      </c>
      <c r="G46" s="15">
        <v>0.2</v>
      </c>
      <c r="H46" s="15">
        <v>0</v>
      </c>
    </row>
    <row r="47" spans="1:8" ht="45" customHeight="1">
      <c r="A47" s="12" t="s">
        <v>217</v>
      </c>
      <c r="B47" s="13" t="s">
        <v>48</v>
      </c>
      <c r="C47" s="14">
        <v>6500</v>
      </c>
      <c r="D47" s="14">
        <v>6500</v>
      </c>
      <c r="E47" s="14">
        <v>6500</v>
      </c>
      <c r="F47" s="14">
        <v>4251.05</v>
      </c>
      <c r="G47" s="15">
        <v>-2248.95</v>
      </c>
      <c r="H47" s="15">
        <v>65.40076923076923</v>
      </c>
    </row>
    <row r="48" spans="1:8" ht="17.25" customHeight="1">
      <c r="A48" s="12" t="s">
        <v>218</v>
      </c>
      <c r="B48" s="13" t="s">
        <v>43</v>
      </c>
      <c r="C48" s="14">
        <v>25000</v>
      </c>
      <c r="D48" s="14">
        <v>25000</v>
      </c>
      <c r="E48" s="14">
        <v>25000</v>
      </c>
      <c r="F48" s="14">
        <v>72470.7</v>
      </c>
      <c r="G48" s="15">
        <v>47470.7</v>
      </c>
      <c r="H48" s="15">
        <v>289.8828</v>
      </c>
    </row>
    <row r="49" spans="1:8" ht="99" customHeight="1">
      <c r="A49" s="12" t="s">
        <v>219</v>
      </c>
      <c r="B49" s="13" t="s">
        <v>89</v>
      </c>
      <c r="C49" s="14">
        <v>85500</v>
      </c>
      <c r="D49" s="14">
        <v>85500</v>
      </c>
      <c r="E49" s="14">
        <v>85500</v>
      </c>
      <c r="F49" s="14">
        <v>108903.3</v>
      </c>
      <c r="G49" s="15">
        <v>23403.3</v>
      </c>
      <c r="H49" s="15">
        <v>127.37228070175439</v>
      </c>
    </row>
    <row r="50" spans="1:8" ht="81.75" customHeight="1">
      <c r="A50" s="12" t="s">
        <v>220</v>
      </c>
      <c r="B50" s="13" t="s">
        <v>49</v>
      </c>
      <c r="C50" s="14">
        <v>1000</v>
      </c>
      <c r="D50" s="14">
        <v>1000</v>
      </c>
      <c r="E50" s="14">
        <v>1000</v>
      </c>
      <c r="F50" s="14">
        <v>1000</v>
      </c>
      <c r="G50" s="15">
        <v>0</v>
      </c>
      <c r="H50" s="15">
        <v>100</v>
      </c>
    </row>
    <row r="51" spans="1:8" ht="20.25" customHeight="1">
      <c r="A51" s="12" t="s">
        <v>221</v>
      </c>
      <c r="B51" s="13" t="s">
        <v>111</v>
      </c>
      <c r="C51" s="14">
        <v>16370300</v>
      </c>
      <c r="D51" s="14">
        <v>16370300</v>
      </c>
      <c r="E51" s="14">
        <v>16370300</v>
      </c>
      <c r="F51" s="14">
        <v>16370300</v>
      </c>
      <c r="G51" s="15">
        <v>0</v>
      </c>
      <c r="H51" s="15">
        <v>100</v>
      </c>
    </row>
    <row r="52" spans="1:8" ht="26.25" customHeight="1">
      <c r="A52" s="12" t="s">
        <v>222</v>
      </c>
      <c r="B52" s="13" t="s">
        <v>112</v>
      </c>
      <c r="C52" s="14">
        <v>48968300</v>
      </c>
      <c r="D52" s="14">
        <v>50390200</v>
      </c>
      <c r="E52" s="14">
        <v>50390200</v>
      </c>
      <c r="F52" s="14">
        <v>50390200</v>
      </c>
      <c r="G52" s="15">
        <v>0</v>
      </c>
      <c r="H52" s="15">
        <v>100</v>
      </c>
    </row>
    <row r="53" spans="1:8" ht="29.25" customHeight="1">
      <c r="A53" s="12" t="s">
        <v>223</v>
      </c>
      <c r="B53" s="13" t="s">
        <v>113</v>
      </c>
      <c r="C53" s="14">
        <v>4724000</v>
      </c>
      <c r="D53" s="14">
        <v>4724000</v>
      </c>
      <c r="E53" s="14">
        <v>4724000</v>
      </c>
      <c r="F53" s="14">
        <v>4724000</v>
      </c>
      <c r="G53" s="15">
        <v>0</v>
      </c>
      <c r="H53" s="15">
        <v>100</v>
      </c>
    </row>
    <row r="54" spans="1:8" ht="55.5" customHeight="1">
      <c r="A54" s="12" t="s">
        <v>224</v>
      </c>
      <c r="B54" s="13" t="s">
        <v>225</v>
      </c>
      <c r="C54" s="14">
        <v>0</v>
      </c>
      <c r="D54" s="14">
        <v>2136560</v>
      </c>
      <c r="E54" s="14">
        <v>2136560</v>
      </c>
      <c r="F54" s="14">
        <v>2136560</v>
      </c>
      <c r="G54" s="15">
        <v>0</v>
      </c>
      <c r="H54" s="15">
        <v>100</v>
      </c>
    </row>
    <row r="55" spans="1:8" ht="65.25" customHeight="1">
      <c r="A55" s="12" t="s">
        <v>226</v>
      </c>
      <c r="B55" s="13" t="s">
        <v>82</v>
      </c>
      <c r="C55" s="14">
        <v>3572100</v>
      </c>
      <c r="D55" s="14">
        <v>3572100</v>
      </c>
      <c r="E55" s="14">
        <v>3572100</v>
      </c>
      <c r="F55" s="14">
        <v>3572100</v>
      </c>
      <c r="G55" s="15">
        <v>0</v>
      </c>
      <c r="H55" s="15">
        <v>100</v>
      </c>
    </row>
    <row r="56" spans="1:8" ht="45" customHeight="1">
      <c r="A56" s="12" t="s">
        <v>227</v>
      </c>
      <c r="B56" s="13" t="s">
        <v>114</v>
      </c>
      <c r="C56" s="14">
        <v>885000</v>
      </c>
      <c r="D56" s="14">
        <v>885000</v>
      </c>
      <c r="E56" s="14">
        <v>885000</v>
      </c>
      <c r="F56" s="14">
        <v>885000</v>
      </c>
      <c r="G56" s="15">
        <v>0</v>
      </c>
      <c r="H56" s="15">
        <v>100</v>
      </c>
    </row>
    <row r="57" spans="1:8" ht="52.5" customHeight="1">
      <c r="A57" s="12" t="s">
        <v>228</v>
      </c>
      <c r="B57" s="13" t="s">
        <v>90</v>
      </c>
      <c r="C57" s="14">
        <v>87380</v>
      </c>
      <c r="D57" s="14">
        <v>129011</v>
      </c>
      <c r="E57" s="14">
        <v>129011</v>
      </c>
      <c r="F57" s="14">
        <v>111094.45</v>
      </c>
      <c r="G57" s="15">
        <v>-17916.55</v>
      </c>
      <c r="H57" s="15">
        <v>86.11238576555488</v>
      </c>
    </row>
    <row r="58" spans="1:8" ht="66.75" customHeight="1">
      <c r="A58" s="12" t="s">
        <v>229</v>
      </c>
      <c r="B58" s="13" t="s">
        <v>164</v>
      </c>
      <c r="C58" s="14">
        <v>0</v>
      </c>
      <c r="D58" s="14">
        <v>1123180</v>
      </c>
      <c r="E58" s="14">
        <v>1123180</v>
      </c>
      <c r="F58" s="14">
        <v>1041469.9</v>
      </c>
      <c r="G58" s="15">
        <v>-81710.1</v>
      </c>
      <c r="H58" s="15">
        <v>92.72511084599086</v>
      </c>
    </row>
    <row r="59" spans="1:8" ht="67.5" customHeight="1">
      <c r="A59" s="12" t="s">
        <v>230</v>
      </c>
      <c r="B59" s="13" t="s">
        <v>231</v>
      </c>
      <c r="C59" s="14">
        <v>0</v>
      </c>
      <c r="D59" s="14">
        <v>2103154</v>
      </c>
      <c r="E59" s="14">
        <v>2103154</v>
      </c>
      <c r="F59" s="14">
        <v>2058868.84</v>
      </c>
      <c r="G59" s="15">
        <v>-44285.159999999916</v>
      </c>
      <c r="H59" s="15">
        <v>97.8943453498888</v>
      </c>
    </row>
    <row r="60" spans="1:8" ht="22.5" customHeight="1">
      <c r="A60" s="12" t="s">
        <v>232</v>
      </c>
      <c r="B60" s="13" t="s">
        <v>66</v>
      </c>
      <c r="C60" s="14">
        <v>839023</v>
      </c>
      <c r="D60" s="14">
        <v>839023</v>
      </c>
      <c r="E60" s="14">
        <v>839023</v>
      </c>
      <c r="F60" s="14">
        <v>810572.78</v>
      </c>
      <c r="G60" s="15">
        <v>-28450.22</v>
      </c>
      <c r="H60" s="15">
        <v>96.60912513721317</v>
      </c>
    </row>
    <row r="61" spans="1:8" ht="65.25" customHeight="1">
      <c r="A61" s="12" t="s">
        <v>233</v>
      </c>
      <c r="B61" s="13" t="s">
        <v>234</v>
      </c>
      <c r="C61" s="14">
        <v>0</v>
      </c>
      <c r="D61" s="14">
        <v>656866</v>
      </c>
      <c r="E61" s="14">
        <v>656866</v>
      </c>
      <c r="F61" s="14">
        <v>653621</v>
      </c>
      <c r="G61" s="15">
        <v>-3245</v>
      </c>
      <c r="H61" s="15">
        <v>99.5059875225693</v>
      </c>
    </row>
    <row r="62" spans="1:8" ht="15" customHeight="1">
      <c r="A62" s="16" t="s">
        <v>24</v>
      </c>
      <c r="B62" s="17" t="s">
        <v>235</v>
      </c>
      <c r="C62" s="15">
        <v>73518200</v>
      </c>
      <c r="D62" s="15">
        <v>78778695.16</v>
      </c>
      <c r="E62" s="15">
        <v>78778695.16</v>
      </c>
      <c r="F62" s="15">
        <v>78755116.29</v>
      </c>
      <c r="G62" s="15">
        <v>-23578.869999989867</v>
      </c>
      <c r="H62" s="15">
        <v>99.97006948394855</v>
      </c>
    </row>
    <row r="63" spans="1:8" ht="18" customHeight="1">
      <c r="A63" s="16" t="s">
        <v>24</v>
      </c>
      <c r="B63" s="17" t="s">
        <v>25</v>
      </c>
      <c r="C63" s="15">
        <v>148964303</v>
      </c>
      <c r="D63" s="15">
        <v>161708089.16</v>
      </c>
      <c r="E63" s="15">
        <v>161708089.16</v>
      </c>
      <c r="F63" s="15">
        <v>161508903.26000002</v>
      </c>
      <c r="G63" s="15">
        <v>-199185.89999997616</v>
      </c>
      <c r="H63" s="15">
        <v>99.87682378721148</v>
      </c>
    </row>
    <row r="64" s="18" customFormat="1" ht="18.75"/>
    <row r="65" s="18" customFormat="1" ht="18.75"/>
    <row r="66" spans="1:3" s="21" customFormat="1" ht="18.75">
      <c r="A66" s="21" t="s">
        <v>257</v>
      </c>
      <c r="C66" s="21" t="s">
        <v>258</v>
      </c>
    </row>
  </sheetData>
  <sheetProtection/>
  <mergeCells count="3">
    <mergeCell ref="A5:H5"/>
    <mergeCell ref="A6:H6"/>
    <mergeCell ref="A8:H8"/>
  </mergeCells>
  <printOptions/>
  <pageMargins left="1.1811023622047245" right="0.3937007874015748" top="0.7874015748031497" bottom="0.7874015748031497" header="0" footer="0"/>
  <pageSetup fitToHeight="1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view="pageBreakPreview" zoomScaleSheetLayoutView="100" zoomScalePageLayoutView="0" workbookViewId="0" topLeftCell="A1">
      <selection activeCell="A1" sqref="A1:IV8"/>
    </sheetView>
  </sheetViews>
  <sheetFormatPr defaultColWidth="9.00390625" defaultRowHeight="12.75"/>
  <cols>
    <col min="1" max="1" width="8.75390625" style="0" customWidth="1"/>
    <col min="2" max="2" width="50.75390625" style="0" customWidth="1"/>
    <col min="3" max="3" width="15.125" style="0" customWidth="1"/>
    <col min="4" max="4" width="13.75390625" style="0" customWidth="1"/>
    <col min="5" max="5" width="17.125" style="0" customWidth="1"/>
    <col min="6" max="6" width="17.625" style="0" customWidth="1"/>
    <col min="7" max="15" width="15.75390625" style="0" hidden="1" customWidth="1"/>
  </cols>
  <sheetData>
    <row r="1" s="18" customFormat="1" ht="18.75">
      <c r="D1" s="18" t="s">
        <v>259</v>
      </c>
    </row>
    <row r="2" s="18" customFormat="1" ht="18.75">
      <c r="D2" s="18" t="s">
        <v>252</v>
      </c>
    </row>
    <row r="3" s="18" customFormat="1" ht="18.75">
      <c r="D3" s="18" t="s">
        <v>253</v>
      </c>
    </row>
    <row r="4" s="18" customFormat="1" ht="18.75"/>
    <row r="5" spans="1:8" s="18" customFormat="1" ht="18.75">
      <c r="A5" s="19" t="s">
        <v>256</v>
      </c>
      <c r="B5" s="19"/>
      <c r="C5" s="19"/>
      <c r="D5" s="19"/>
      <c r="E5" s="19"/>
      <c r="F5" s="19"/>
      <c r="G5" s="19"/>
      <c r="H5" s="19"/>
    </row>
    <row r="6" spans="1:8" s="18" customFormat="1" ht="18.75">
      <c r="A6" s="19" t="s">
        <v>255</v>
      </c>
      <c r="B6" s="19"/>
      <c r="C6" s="19"/>
      <c r="D6" s="19"/>
      <c r="E6" s="19"/>
      <c r="F6" s="19"/>
      <c r="G6" s="19"/>
      <c r="H6" s="19"/>
    </row>
    <row r="7" spans="1:8" s="18" customFormat="1" ht="18.75">
      <c r="A7" s="23"/>
      <c r="B7" s="23"/>
      <c r="C7" s="23"/>
      <c r="D7" s="23"/>
      <c r="E7" s="23"/>
      <c r="F7" s="23"/>
      <c r="G7" s="23"/>
      <c r="H7" s="23"/>
    </row>
    <row r="8" spans="1:8" s="18" customFormat="1" ht="18.75">
      <c r="A8" s="19" t="s">
        <v>0</v>
      </c>
      <c r="B8" s="19"/>
      <c r="C8" s="19"/>
      <c r="D8" s="19"/>
      <c r="E8" s="19"/>
      <c r="F8" s="19"/>
      <c r="G8" s="19"/>
      <c r="H8" s="19"/>
    </row>
    <row r="9" spans="1:11" s="18" customFormat="1" ht="18.75">
      <c r="A9" s="20" t="s">
        <v>81</v>
      </c>
      <c r="B9" s="24"/>
      <c r="C9" s="24"/>
      <c r="F9" s="22" t="s">
        <v>254</v>
      </c>
      <c r="K9" s="22" t="s">
        <v>1</v>
      </c>
    </row>
    <row r="10" spans="1:15" s="1" customFormat="1" ht="51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</row>
    <row r="11" spans="1:15" ht="12.75">
      <c r="A11" s="3" t="s">
        <v>16</v>
      </c>
      <c r="B11" s="4" t="s">
        <v>17</v>
      </c>
      <c r="C11" s="5">
        <v>34614219</v>
      </c>
      <c r="D11" s="5">
        <v>43753137.91</v>
      </c>
      <c r="E11" s="5">
        <v>43673778.01999999</v>
      </c>
      <c r="F11" s="5">
        <v>43673778.01999999</v>
      </c>
      <c r="G11" s="5">
        <v>18304012.349999998</v>
      </c>
      <c r="H11" s="5">
        <v>2294323.48</v>
      </c>
      <c r="I11" s="5">
        <v>0</v>
      </c>
      <c r="J11" s="5">
        <f aca="true" t="shared" si="0" ref="J11:J44">E11-F11</f>
        <v>0</v>
      </c>
      <c r="K11" s="5">
        <f aca="true" t="shared" si="1" ref="K11:K44">D11-F11</f>
        <v>79359.89000000805</v>
      </c>
      <c r="L11" s="5">
        <f aca="true" t="shared" si="2" ref="L11:L44">IF(E11=0,0,(F11/E11)*100)</f>
        <v>100</v>
      </c>
      <c r="M11" s="5" t="e">
        <f>D11-#REF!</f>
        <v>#REF!</v>
      </c>
      <c r="N11" s="5" t="e">
        <f>E11-#REF!</f>
        <v>#REF!</v>
      </c>
      <c r="O11" s="5" t="e">
        <f>IF(E11=0,0,(#REF!/E11)*100)</f>
        <v>#REF!</v>
      </c>
    </row>
    <row r="12" spans="1:15" ht="51">
      <c r="A12" s="6" t="s">
        <v>125</v>
      </c>
      <c r="B12" s="7" t="s">
        <v>18</v>
      </c>
      <c r="C12" s="8">
        <v>19089931</v>
      </c>
      <c r="D12" s="8">
        <v>17931353</v>
      </c>
      <c r="E12" s="8">
        <v>17915345.329999994</v>
      </c>
      <c r="F12" s="8">
        <v>17915345.329999994</v>
      </c>
      <c r="G12" s="8">
        <v>7552887.91</v>
      </c>
      <c r="H12" s="8">
        <v>1462583.91</v>
      </c>
      <c r="I12" s="8">
        <v>0</v>
      </c>
      <c r="J12" s="8">
        <f t="shared" si="0"/>
        <v>0</v>
      </c>
      <c r="K12" s="8">
        <f t="shared" si="1"/>
        <v>16007.670000005513</v>
      </c>
      <c r="L12" s="8">
        <f t="shared" si="2"/>
        <v>100</v>
      </c>
      <c r="M12" s="8" t="e">
        <f>D12-#REF!</f>
        <v>#REF!</v>
      </c>
      <c r="N12" s="8" t="e">
        <f>E12-#REF!</f>
        <v>#REF!</v>
      </c>
      <c r="O12" s="8" t="e">
        <f>IF(E12=0,0,(#REF!/E12)*100)</f>
        <v>#REF!</v>
      </c>
    </row>
    <row r="13" spans="1:15" ht="12.75">
      <c r="A13" s="6" t="s">
        <v>126</v>
      </c>
      <c r="B13" s="7" t="s">
        <v>57</v>
      </c>
      <c r="C13" s="8">
        <v>333926</v>
      </c>
      <c r="D13" s="8">
        <v>436857</v>
      </c>
      <c r="E13" s="8">
        <v>435575.33</v>
      </c>
      <c r="F13" s="8">
        <v>435575.33</v>
      </c>
      <c r="G13" s="8">
        <v>189381.88</v>
      </c>
      <c r="H13" s="8">
        <v>46329.38</v>
      </c>
      <c r="I13" s="8">
        <v>0</v>
      </c>
      <c r="J13" s="8">
        <f t="shared" si="0"/>
        <v>0</v>
      </c>
      <c r="K13" s="8">
        <f t="shared" si="1"/>
        <v>1281.6699999999837</v>
      </c>
      <c r="L13" s="8">
        <f t="shared" si="2"/>
        <v>100</v>
      </c>
      <c r="M13" s="8" t="e">
        <f>D13-#REF!</f>
        <v>#REF!</v>
      </c>
      <c r="N13" s="8" t="e">
        <f>E13-#REF!</f>
        <v>#REF!</v>
      </c>
      <c r="O13" s="8" t="e">
        <f>IF(E13=0,0,(#REF!/E13)*100)</f>
        <v>#REF!</v>
      </c>
    </row>
    <row r="14" spans="1:15" ht="12.75">
      <c r="A14" s="6" t="s">
        <v>166</v>
      </c>
      <c r="B14" s="7" t="s">
        <v>167</v>
      </c>
      <c r="C14" s="8">
        <v>0</v>
      </c>
      <c r="D14" s="8">
        <v>2125734</v>
      </c>
      <c r="E14" s="8">
        <v>2081448.82</v>
      </c>
      <c r="F14" s="8">
        <v>2081448.82</v>
      </c>
      <c r="G14" s="8">
        <v>898440.08</v>
      </c>
      <c r="H14" s="8">
        <v>112189.48</v>
      </c>
      <c r="I14" s="8">
        <v>0</v>
      </c>
      <c r="J14" s="8">
        <f t="shared" si="0"/>
        <v>0</v>
      </c>
      <c r="K14" s="8">
        <f t="shared" si="1"/>
        <v>44285.179999999935</v>
      </c>
      <c r="L14" s="8">
        <f t="shared" si="2"/>
        <v>100</v>
      </c>
      <c r="M14" s="8" t="e">
        <f>D14-#REF!</f>
        <v>#REF!</v>
      </c>
      <c r="N14" s="8" t="e">
        <f>E14-#REF!</f>
        <v>#REF!</v>
      </c>
      <c r="O14" s="8" t="e">
        <f>IF(E14=0,0,(#REF!/E14)*100)</f>
        <v>#REF!</v>
      </c>
    </row>
    <row r="15" spans="1:15" ht="38.25">
      <c r="A15" s="6" t="s">
        <v>127</v>
      </c>
      <c r="B15" s="7" t="s">
        <v>58</v>
      </c>
      <c r="C15" s="8">
        <v>1616022</v>
      </c>
      <c r="D15" s="8">
        <v>2122092</v>
      </c>
      <c r="E15" s="8">
        <v>2106498.31</v>
      </c>
      <c r="F15" s="8">
        <v>2106498.31</v>
      </c>
      <c r="G15" s="8">
        <v>28931.15</v>
      </c>
      <c r="H15" s="8">
        <v>51577.53</v>
      </c>
      <c r="I15" s="8">
        <v>0</v>
      </c>
      <c r="J15" s="8">
        <f t="shared" si="0"/>
        <v>0</v>
      </c>
      <c r="K15" s="8">
        <f t="shared" si="1"/>
        <v>15593.689999999944</v>
      </c>
      <c r="L15" s="8">
        <f t="shared" si="2"/>
        <v>100</v>
      </c>
      <c r="M15" s="8" t="e">
        <f>D15-#REF!</f>
        <v>#REF!</v>
      </c>
      <c r="N15" s="8" t="e">
        <f>E15-#REF!</f>
        <v>#REF!</v>
      </c>
      <c r="O15" s="8" t="e">
        <f>IF(E15=0,0,(#REF!/E15)*100)</f>
        <v>#REF!</v>
      </c>
    </row>
    <row r="16" spans="1:15" ht="38.25">
      <c r="A16" s="6" t="s">
        <v>128</v>
      </c>
      <c r="B16" s="7" t="s">
        <v>59</v>
      </c>
      <c r="C16" s="8">
        <v>50000</v>
      </c>
      <c r="D16" s="8">
        <v>92100</v>
      </c>
      <c r="E16" s="8">
        <v>92010.46</v>
      </c>
      <c r="F16" s="8">
        <v>92010.46</v>
      </c>
      <c r="G16" s="8">
        <v>4531139.78</v>
      </c>
      <c r="H16" s="8">
        <v>0</v>
      </c>
      <c r="I16" s="8">
        <v>0</v>
      </c>
      <c r="J16" s="8">
        <f t="shared" si="0"/>
        <v>0</v>
      </c>
      <c r="K16" s="8">
        <f t="shared" si="1"/>
        <v>89.5399999999936</v>
      </c>
      <c r="L16" s="8">
        <f t="shared" si="2"/>
        <v>100</v>
      </c>
      <c r="M16" s="8" t="e">
        <f>D16-#REF!</f>
        <v>#REF!</v>
      </c>
      <c r="N16" s="8" t="e">
        <f>E16-#REF!</f>
        <v>#REF!</v>
      </c>
      <c r="O16" s="8" t="e">
        <f>IF(E16=0,0,(#REF!/E16)*100)</f>
        <v>#REF!</v>
      </c>
    </row>
    <row r="17" spans="1:15" ht="51">
      <c r="A17" s="6" t="s">
        <v>129</v>
      </c>
      <c r="B17" s="7" t="s">
        <v>19</v>
      </c>
      <c r="C17" s="8">
        <v>9704126</v>
      </c>
      <c r="D17" s="8">
        <v>9771013</v>
      </c>
      <c r="E17" s="8">
        <v>9770628.909999998</v>
      </c>
      <c r="F17" s="8">
        <v>9770628.909999998</v>
      </c>
      <c r="G17" s="8">
        <v>26952</v>
      </c>
      <c r="H17" s="8">
        <v>236164.87</v>
      </c>
      <c r="I17" s="8">
        <v>0</v>
      </c>
      <c r="J17" s="8">
        <f t="shared" si="0"/>
        <v>0</v>
      </c>
      <c r="K17" s="8">
        <f t="shared" si="1"/>
        <v>384.09000000171363</v>
      </c>
      <c r="L17" s="8">
        <f t="shared" si="2"/>
        <v>100</v>
      </c>
      <c r="M17" s="8" t="e">
        <f>D17-#REF!</f>
        <v>#REF!</v>
      </c>
      <c r="N17" s="8" t="e">
        <f>E17-#REF!</f>
        <v>#REF!</v>
      </c>
      <c r="O17" s="8" t="e">
        <f>IF(E17=0,0,(#REF!/E17)*100)</f>
        <v>#REF!</v>
      </c>
    </row>
    <row r="18" spans="1:15" ht="38.25">
      <c r="A18" s="6" t="s">
        <v>168</v>
      </c>
      <c r="B18" s="7" t="s">
        <v>169</v>
      </c>
      <c r="C18" s="8">
        <v>0</v>
      </c>
      <c r="D18" s="8">
        <v>8000</v>
      </c>
      <c r="E18" s="8">
        <v>8000</v>
      </c>
      <c r="F18" s="8">
        <v>8000</v>
      </c>
      <c r="G18" s="8">
        <v>212400</v>
      </c>
      <c r="H18" s="8">
        <v>0</v>
      </c>
      <c r="I18" s="8">
        <v>0</v>
      </c>
      <c r="J18" s="8">
        <f t="shared" si="0"/>
        <v>0</v>
      </c>
      <c r="K18" s="8">
        <f t="shared" si="1"/>
        <v>0</v>
      </c>
      <c r="L18" s="8">
        <f t="shared" si="2"/>
        <v>100</v>
      </c>
      <c r="M18" s="8" t="e">
        <f>D18-#REF!</f>
        <v>#REF!</v>
      </c>
      <c r="N18" s="8" t="e">
        <f>E18-#REF!</f>
        <v>#REF!</v>
      </c>
      <c r="O18" s="8" t="e">
        <f>IF(E18=0,0,(#REF!/E18)*100)</f>
        <v>#REF!</v>
      </c>
    </row>
    <row r="19" spans="1:15" ht="12.75">
      <c r="A19" s="6" t="s">
        <v>130</v>
      </c>
      <c r="B19" s="7" t="s">
        <v>85</v>
      </c>
      <c r="C19" s="8">
        <v>28811</v>
      </c>
      <c r="D19" s="8">
        <v>26952</v>
      </c>
      <c r="E19" s="8">
        <v>26952</v>
      </c>
      <c r="F19" s="8">
        <v>26952</v>
      </c>
      <c r="G19" s="8">
        <v>726820.33</v>
      </c>
      <c r="H19" s="8">
        <v>21300</v>
      </c>
      <c r="I19" s="8">
        <v>0</v>
      </c>
      <c r="J19" s="8">
        <f t="shared" si="0"/>
        <v>0</v>
      </c>
      <c r="K19" s="8">
        <f t="shared" si="1"/>
        <v>0</v>
      </c>
      <c r="L19" s="8">
        <f t="shared" si="2"/>
        <v>100</v>
      </c>
      <c r="M19" s="8" t="e">
        <f>D19-#REF!</f>
        <v>#REF!</v>
      </c>
      <c r="N19" s="8" t="e">
        <f>E19-#REF!</f>
        <v>#REF!</v>
      </c>
      <c r="O19" s="8" t="e">
        <f>IF(E19=0,0,(#REF!/E19)*100)</f>
        <v>#REF!</v>
      </c>
    </row>
    <row r="20" spans="1:15" ht="25.5">
      <c r="A20" s="6" t="s">
        <v>131</v>
      </c>
      <c r="B20" s="7" t="s">
        <v>60</v>
      </c>
      <c r="C20" s="8">
        <v>100000</v>
      </c>
      <c r="D20" s="8">
        <v>756700</v>
      </c>
      <c r="E20" s="8">
        <v>756700</v>
      </c>
      <c r="F20" s="8">
        <v>756700</v>
      </c>
      <c r="G20" s="8">
        <v>2478573.31</v>
      </c>
      <c r="H20" s="8">
        <v>0</v>
      </c>
      <c r="I20" s="8">
        <v>0</v>
      </c>
      <c r="J20" s="8">
        <f t="shared" si="0"/>
        <v>0</v>
      </c>
      <c r="K20" s="8">
        <f t="shared" si="1"/>
        <v>0</v>
      </c>
      <c r="L20" s="8">
        <f t="shared" si="2"/>
        <v>100</v>
      </c>
      <c r="M20" s="8" t="e">
        <f>D20-#REF!</f>
        <v>#REF!</v>
      </c>
      <c r="N20" s="8" t="e">
        <f>E20-#REF!</f>
        <v>#REF!</v>
      </c>
      <c r="O20" s="8" t="e">
        <f>IF(E20=0,0,(#REF!/E20)*100)</f>
        <v>#REF!</v>
      </c>
    </row>
    <row r="21" spans="1:15" ht="25.5">
      <c r="A21" s="6" t="s">
        <v>132</v>
      </c>
      <c r="B21" s="7" t="s">
        <v>61</v>
      </c>
      <c r="C21" s="8">
        <v>332000</v>
      </c>
      <c r="D21" s="8">
        <v>1535780</v>
      </c>
      <c r="E21" s="8">
        <v>1535267.33</v>
      </c>
      <c r="F21" s="8">
        <v>1535267.33</v>
      </c>
      <c r="G21" s="8">
        <v>98155.62</v>
      </c>
      <c r="H21" s="8">
        <v>354597.3</v>
      </c>
      <c r="I21" s="8">
        <v>0</v>
      </c>
      <c r="J21" s="8">
        <f t="shared" si="0"/>
        <v>0</v>
      </c>
      <c r="K21" s="8">
        <f t="shared" si="1"/>
        <v>512.6699999999255</v>
      </c>
      <c r="L21" s="8">
        <f t="shared" si="2"/>
        <v>100</v>
      </c>
      <c r="M21" s="8" t="e">
        <f>D21-#REF!</f>
        <v>#REF!</v>
      </c>
      <c r="N21" s="8" t="e">
        <f>E21-#REF!</f>
        <v>#REF!</v>
      </c>
      <c r="O21" s="8" t="e">
        <f>IF(E21=0,0,(#REF!/E21)*100)</f>
        <v>#REF!</v>
      </c>
    </row>
    <row r="22" spans="1:15" ht="12.75">
      <c r="A22" s="6" t="s">
        <v>133</v>
      </c>
      <c r="B22" s="7" t="s">
        <v>62</v>
      </c>
      <c r="C22" s="8">
        <v>1711000</v>
      </c>
      <c r="D22" s="8">
        <v>5638012.89</v>
      </c>
      <c r="E22" s="8">
        <v>5638012.89</v>
      </c>
      <c r="F22" s="8">
        <v>5638012.89</v>
      </c>
      <c r="G22" s="8">
        <v>385187.86</v>
      </c>
      <c r="H22" s="8">
        <v>8000</v>
      </c>
      <c r="I22" s="8">
        <v>0</v>
      </c>
      <c r="J22" s="8">
        <f t="shared" si="0"/>
        <v>0</v>
      </c>
      <c r="K22" s="8">
        <f t="shared" si="1"/>
        <v>0</v>
      </c>
      <c r="L22" s="8">
        <f t="shared" si="2"/>
        <v>100</v>
      </c>
      <c r="M22" s="8" t="e">
        <f>D22-#REF!</f>
        <v>#REF!</v>
      </c>
      <c r="N22" s="8" t="e">
        <f>E22-#REF!</f>
        <v>#REF!</v>
      </c>
      <c r="O22" s="8" t="e">
        <f>IF(E22=0,0,(#REF!/E22)*100)</f>
        <v>#REF!</v>
      </c>
    </row>
    <row r="23" spans="1:15" ht="12.75">
      <c r="A23" s="6" t="s">
        <v>134</v>
      </c>
      <c r="B23" s="7" t="s">
        <v>135</v>
      </c>
      <c r="C23" s="8">
        <v>0</v>
      </c>
      <c r="D23" s="8">
        <v>202286.11</v>
      </c>
      <c r="E23" s="8">
        <v>202285.73</v>
      </c>
      <c r="F23" s="8">
        <v>202285.73</v>
      </c>
      <c r="G23" s="8">
        <v>679833.83</v>
      </c>
      <c r="H23" s="8">
        <v>0</v>
      </c>
      <c r="I23" s="8">
        <v>0</v>
      </c>
      <c r="J23" s="8">
        <f t="shared" si="0"/>
        <v>0</v>
      </c>
      <c r="K23" s="8">
        <f t="shared" si="1"/>
        <v>0.3799999999755528</v>
      </c>
      <c r="L23" s="8">
        <f t="shared" si="2"/>
        <v>100</v>
      </c>
      <c r="M23" s="8" t="e">
        <f>D23-#REF!</f>
        <v>#REF!</v>
      </c>
      <c r="N23" s="8" t="e">
        <f>E23-#REF!</f>
        <v>#REF!</v>
      </c>
      <c r="O23" s="8" t="e">
        <f>IF(E23=0,0,(#REF!/E23)*100)</f>
        <v>#REF!</v>
      </c>
    </row>
    <row r="24" spans="1:15" ht="25.5">
      <c r="A24" s="6" t="s">
        <v>136</v>
      </c>
      <c r="B24" s="7" t="s">
        <v>137</v>
      </c>
      <c r="C24" s="8">
        <v>0</v>
      </c>
      <c r="D24" s="8">
        <v>385188</v>
      </c>
      <c r="E24" s="8">
        <v>385187.86</v>
      </c>
      <c r="F24" s="8">
        <v>385187.86</v>
      </c>
      <c r="G24" s="8">
        <v>495308.6</v>
      </c>
      <c r="H24" s="8">
        <v>1581.01</v>
      </c>
      <c r="I24" s="8">
        <v>0</v>
      </c>
      <c r="J24" s="8">
        <f t="shared" si="0"/>
        <v>0</v>
      </c>
      <c r="K24" s="8">
        <f t="shared" si="1"/>
        <v>0.14000000001396984</v>
      </c>
      <c r="L24" s="8">
        <f t="shared" si="2"/>
        <v>100</v>
      </c>
      <c r="M24" s="8" t="e">
        <f>D24-#REF!</f>
        <v>#REF!</v>
      </c>
      <c r="N24" s="8" t="e">
        <f>E24-#REF!</f>
        <v>#REF!</v>
      </c>
      <c r="O24" s="8" t="e">
        <f>IF(E24=0,0,(#REF!/E24)*100)</f>
        <v>#REF!</v>
      </c>
    </row>
    <row r="25" spans="1:15" ht="38.25">
      <c r="A25" s="6" t="s">
        <v>138</v>
      </c>
      <c r="B25" s="7" t="s">
        <v>63</v>
      </c>
      <c r="C25" s="8">
        <v>500000</v>
      </c>
      <c r="D25" s="8">
        <v>1580925.91</v>
      </c>
      <c r="E25" s="8">
        <v>1580724.74</v>
      </c>
      <c r="F25" s="8">
        <v>1580724.74</v>
      </c>
      <c r="G25" s="5">
        <v>50156768.88</v>
      </c>
      <c r="H25" s="8">
        <v>0</v>
      </c>
      <c r="I25" s="8">
        <v>0</v>
      </c>
      <c r="J25" s="8">
        <f t="shared" si="0"/>
        <v>0</v>
      </c>
      <c r="K25" s="8">
        <f t="shared" si="1"/>
        <v>201.1699999999255</v>
      </c>
      <c r="L25" s="8">
        <f t="shared" si="2"/>
        <v>100</v>
      </c>
      <c r="M25" s="8" t="e">
        <f>D25-#REF!</f>
        <v>#REF!</v>
      </c>
      <c r="N25" s="8" t="e">
        <f>E25-#REF!</f>
        <v>#REF!</v>
      </c>
      <c r="O25" s="8" t="e">
        <f>IF(E25=0,0,(#REF!/E25)*100)</f>
        <v>#REF!</v>
      </c>
    </row>
    <row r="26" spans="1:15" ht="12.75">
      <c r="A26" s="6" t="s">
        <v>139</v>
      </c>
      <c r="B26" s="7" t="s">
        <v>64</v>
      </c>
      <c r="C26" s="8">
        <v>1148403</v>
      </c>
      <c r="D26" s="8">
        <v>1140144</v>
      </c>
      <c r="E26" s="8">
        <v>1139140.31</v>
      </c>
      <c r="F26" s="8">
        <v>1139140.31</v>
      </c>
      <c r="G26" s="8">
        <v>7350002.330000001</v>
      </c>
      <c r="H26" s="8">
        <v>0</v>
      </c>
      <c r="I26" s="8">
        <v>0</v>
      </c>
      <c r="J26" s="8">
        <f t="shared" si="0"/>
        <v>0</v>
      </c>
      <c r="K26" s="8">
        <f t="shared" si="1"/>
        <v>1003.6899999999441</v>
      </c>
      <c r="L26" s="8">
        <f t="shared" si="2"/>
        <v>100</v>
      </c>
      <c r="M26" s="8" t="e">
        <f>D26-#REF!</f>
        <v>#REF!</v>
      </c>
      <c r="N26" s="8" t="e">
        <f>E26-#REF!</f>
        <v>#REF!</v>
      </c>
      <c r="O26" s="8" t="e">
        <f>IF(E26=0,0,(#REF!/E26)*100)</f>
        <v>#REF!</v>
      </c>
    </row>
    <row r="27" spans="1:15" ht="25.5">
      <c r="A27" s="3" t="s">
        <v>67</v>
      </c>
      <c r="B27" s="4" t="s">
        <v>116</v>
      </c>
      <c r="C27" s="5">
        <v>95331912</v>
      </c>
      <c r="D27" s="5">
        <v>94680439.57000001</v>
      </c>
      <c r="E27" s="5">
        <v>90972745.18999998</v>
      </c>
      <c r="F27" s="5">
        <v>90972745.18999998</v>
      </c>
      <c r="G27" s="8">
        <v>38442265.92</v>
      </c>
      <c r="H27" s="8">
        <v>0</v>
      </c>
      <c r="I27" s="8">
        <v>0</v>
      </c>
      <c r="J27" s="8">
        <f t="shared" si="0"/>
        <v>0</v>
      </c>
      <c r="K27" s="8">
        <f t="shared" si="1"/>
        <v>3707694.380000025</v>
      </c>
      <c r="L27" s="8">
        <f t="shared" si="2"/>
        <v>100</v>
      </c>
      <c r="M27" s="8" t="e">
        <f>D27-#REF!</f>
        <v>#REF!</v>
      </c>
      <c r="N27" s="8" t="e">
        <f>E27-#REF!</f>
        <v>#REF!</v>
      </c>
      <c r="O27" s="8" t="e">
        <f>IF(E27=0,0,(#REF!/E27)*100)</f>
        <v>#REF!</v>
      </c>
    </row>
    <row r="28" spans="1:15" ht="12.75">
      <c r="A28" s="6" t="s">
        <v>140</v>
      </c>
      <c r="B28" s="7" t="s">
        <v>68</v>
      </c>
      <c r="C28" s="8">
        <v>15280740</v>
      </c>
      <c r="D28" s="8">
        <v>14178752</v>
      </c>
      <c r="E28" s="8">
        <v>14145268.499999998</v>
      </c>
      <c r="F28" s="8">
        <v>14145268.499999998</v>
      </c>
      <c r="G28" s="8">
        <v>1182767.52</v>
      </c>
      <c r="H28" s="5">
        <v>1452525.25</v>
      </c>
      <c r="I28" s="5">
        <v>0</v>
      </c>
      <c r="J28" s="5">
        <f t="shared" si="0"/>
        <v>0</v>
      </c>
      <c r="K28" s="5">
        <f t="shared" si="1"/>
        <v>33483.50000000186</v>
      </c>
      <c r="L28" s="5">
        <f t="shared" si="2"/>
        <v>100</v>
      </c>
      <c r="M28" s="5" t="e">
        <f>D28-#REF!</f>
        <v>#REF!</v>
      </c>
      <c r="N28" s="5" t="e">
        <f>E28-#REF!</f>
        <v>#REF!</v>
      </c>
      <c r="O28" s="5" t="e">
        <f>IF(E28=0,0,(#REF!/E28)*100)</f>
        <v>#REF!</v>
      </c>
    </row>
    <row r="29" spans="1:15" ht="38.25">
      <c r="A29" s="6" t="s">
        <v>141</v>
      </c>
      <c r="B29" s="7" t="s">
        <v>117</v>
      </c>
      <c r="C29" s="8">
        <v>69913390</v>
      </c>
      <c r="D29" s="8">
        <v>70735442.45</v>
      </c>
      <c r="E29" s="8">
        <v>67489623.77</v>
      </c>
      <c r="F29" s="8">
        <v>67489623.77</v>
      </c>
      <c r="G29" s="8">
        <v>421151.49</v>
      </c>
      <c r="H29" s="8">
        <v>146450.5</v>
      </c>
      <c r="I29" s="8">
        <v>0</v>
      </c>
      <c r="J29" s="8">
        <f t="shared" si="0"/>
        <v>0</v>
      </c>
      <c r="K29" s="8">
        <f t="shared" si="1"/>
        <v>3245818.680000007</v>
      </c>
      <c r="L29" s="8">
        <f t="shared" si="2"/>
        <v>100</v>
      </c>
      <c r="M29" s="8" t="e">
        <f>D29-#REF!</f>
        <v>#REF!</v>
      </c>
      <c r="N29" s="8" t="e">
        <f>E29-#REF!</f>
        <v>#REF!</v>
      </c>
      <c r="O29" s="8" t="e">
        <f>IF(E29=0,0,(#REF!/E29)*100)</f>
        <v>#REF!</v>
      </c>
    </row>
    <row r="30" spans="1:15" ht="25.5">
      <c r="A30" s="6" t="s">
        <v>142</v>
      </c>
      <c r="B30" s="7" t="s">
        <v>119</v>
      </c>
      <c r="C30" s="8">
        <v>2047220</v>
      </c>
      <c r="D30" s="8">
        <v>2044336</v>
      </c>
      <c r="E30" s="8">
        <v>2040810.28</v>
      </c>
      <c r="F30" s="8">
        <v>2040810.28</v>
      </c>
      <c r="G30" s="8">
        <v>1061983.52</v>
      </c>
      <c r="H30" s="8">
        <v>993051.7</v>
      </c>
      <c r="I30" s="8">
        <v>0</v>
      </c>
      <c r="J30" s="8">
        <f t="shared" si="0"/>
        <v>0</v>
      </c>
      <c r="K30" s="8">
        <f t="shared" si="1"/>
        <v>3525.719999999972</v>
      </c>
      <c r="L30" s="8">
        <f t="shared" si="2"/>
        <v>100</v>
      </c>
      <c r="M30" s="8" t="e">
        <f>D30-#REF!</f>
        <v>#REF!</v>
      </c>
      <c r="N30" s="8" t="e">
        <f>E30-#REF!</f>
        <v>#REF!</v>
      </c>
      <c r="O30" s="8" t="e">
        <f>IF(E30=0,0,(#REF!/E30)*100)</f>
        <v>#REF!</v>
      </c>
    </row>
    <row r="31" spans="1:15" ht="12.75">
      <c r="A31" s="6" t="s">
        <v>143</v>
      </c>
      <c r="B31" s="7" t="s">
        <v>120</v>
      </c>
      <c r="C31" s="8">
        <v>1010530</v>
      </c>
      <c r="D31" s="8">
        <v>736233</v>
      </c>
      <c r="E31" s="8">
        <v>733511.57</v>
      </c>
      <c r="F31" s="8">
        <v>733511.57</v>
      </c>
      <c r="G31" s="8">
        <v>873222.98</v>
      </c>
      <c r="H31" s="8">
        <v>51201.25</v>
      </c>
      <c r="I31" s="8">
        <v>0</v>
      </c>
      <c r="J31" s="8">
        <f t="shared" si="0"/>
        <v>0</v>
      </c>
      <c r="K31" s="8">
        <f t="shared" si="1"/>
        <v>2721.430000000051</v>
      </c>
      <c r="L31" s="8">
        <f t="shared" si="2"/>
        <v>100</v>
      </c>
      <c r="M31" s="8" t="e">
        <f>D31-#REF!</f>
        <v>#REF!</v>
      </c>
      <c r="N31" s="8" t="e">
        <f>E31-#REF!</f>
        <v>#REF!</v>
      </c>
      <c r="O31" s="8" t="e">
        <f>IF(E31=0,0,(#REF!/E31)*100)</f>
        <v>#REF!</v>
      </c>
    </row>
    <row r="32" spans="1:15" ht="12.75">
      <c r="A32" s="6" t="s">
        <v>144</v>
      </c>
      <c r="B32" s="7" t="s">
        <v>69</v>
      </c>
      <c r="C32" s="8">
        <v>2358170</v>
      </c>
      <c r="D32" s="8">
        <v>2584455</v>
      </c>
      <c r="E32" s="8">
        <v>2561064.46</v>
      </c>
      <c r="F32" s="8">
        <v>2561064.46</v>
      </c>
      <c r="G32" s="8">
        <v>306631.52</v>
      </c>
      <c r="H32" s="8">
        <v>43747.12</v>
      </c>
      <c r="I32" s="8">
        <v>0</v>
      </c>
      <c r="J32" s="8">
        <f t="shared" si="0"/>
        <v>0</v>
      </c>
      <c r="K32" s="8">
        <f t="shared" si="1"/>
        <v>23390.540000000037</v>
      </c>
      <c r="L32" s="8">
        <f t="shared" si="2"/>
        <v>100</v>
      </c>
      <c r="M32" s="8" t="e">
        <f>D32-#REF!</f>
        <v>#REF!</v>
      </c>
      <c r="N32" s="8" t="e">
        <f>E32-#REF!</f>
        <v>#REF!</v>
      </c>
      <c r="O32" s="8" t="e">
        <f>IF(E32=0,0,(#REF!/E32)*100)</f>
        <v>#REF!</v>
      </c>
    </row>
    <row r="33" spans="1:15" ht="12.75">
      <c r="A33" s="6" t="s">
        <v>145</v>
      </c>
      <c r="B33" s="7" t="s">
        <v>70</v>
      </c>
      <c r="C33" s="8">
        <v>2646220</v>
      </c>
      <c r="D33" s="8">
        <v>2372880</v>
      </c>
      <c r="E33" s="8">
        <v>2372056.27</v>
      </c>
      <c r="F33" s="8">
        <v>2372056.27</v>
      </c>
      <c r="G33" s="8">
        <v>0</v>
      </c>
      <c r="H33" s="8">
        <v>74955.98</v>
      </c>
      <c r="I33" s="8">
        <v>0</v>
      </c>
      <c r="J33" s="8">
        <f t="shared" si="0"/>
        <v>0</v>
      </c>
      <c r="K33" s="8">
        <f t="shared" si="1"/>
        <v>823.7299999999814</v>
      </c>
      <c r="L33" s="8">
        <f t="shared" si="2"/>
        <v>100</v>
      </c>
      <c r="M33" s="8" t="e">
        <f>D33-#REF!</f>
        <v>#REF!</v>
      </c>
      <c r="N33" s="8" t="e">
        <f>E33-#REF!</f>
        <v>#REF!</v>
      </c>
      <c r="O33" s="8" t="e">
        <f>IF(E33=0,0,(#REF!/E33)*100)</f>
        <v>#REF!</v>
      </c>
    </row>
    <row r="34" spans="1:15" ht="12.75">
      <c r="A34" s="6" t="s">
        <v>146</v>
      </c>
      <c r="B34" s="7" t="s">
        <v>121</v>
      </c>
      <c r="C34" s="8">
        <v>1000226</v>
      </c>
      <c r="D34" s="8">
        <v>993751</v>
      </c>
      <c r="E34" s="8">
        <v>607370.51</v>
      </c>
      <c r="F34" s="8">
        <v>607370.51</v>
      </c>
      <c r="G34" s="8">
        <v>518743.6</v>
      </c>
      <c r="H34" s="8">
        <v>103907.79</v>
      </c>
      <c r="I34" s="8">
        <v>0</v>
      </c>
      <c r="J34" s="8">
        <f t="shared" si="0"/>
        <v>0</v>
      </c>
      <c r="K34" s="8">
        <f t="shared" si="1"/>
        <v>386380.49</v>
      </c>
      <c r="L34" s="8">
        <f t="shared" si="2"/>
        <v>100</v>
      </c>
      <c r="M34" s="8" t="e">
        <f>D34-#REF!</f>
        <v>#REF!</v>
      </c>
      <c r="N34" s="8" t="e">
        <f>E34-#REF!</f>
        <v>#REF!</v>
      </c>
      <c r="O34" s="8" t="e">
        <f>IF(E34=0,0,(#REF!/E34)*100)</f>
        <v>#REF!</v>
      </c>
    </row>
    <row r="35" spans="1:15" ht="25.5">
      <c r="A35" s="6" t="s">
        <v>170</v>
      </c>
      <c r="B35" s="7" t="s">
        <v>171</v>
      </c>
      <c r="C35" s="8">
        <v>0</v>
      </c>
      <c r="D35" s="8">
        <v>12600</v>
      </c>
      <c r="E35" s="8">
        <v>12600</v>
      </c>
      <c r="F35" s="8">
        <v>12600</v>
      </c>
      <c r="G35" s="5">
        <v>5690942.149999999</v>
      </c>
      <c r="H35" s="8">
        <v>1480</v>
      </c>
      <c r="I35" s="8">
        <v>0</v>
      </c>
      <c r="J35" s="8">
        <f t="shared" si="0"/>
        <v>0</v>
      </c>
      <c r="K35" s="8">
        <f t="shared" si="1"/>
        <v>0</v>
      </c>
      <c r="L35" s="8">
        <f t="shared" si="2"/>
        <v>100</v>
      </c>
      <c r="M35" s="8" t="e">
        <f>D35-#REF!</f>
        <v>#REF!</v>
      </c>
      <c r="N35" s="8" t="e">
        <f>E35-#REF!</f>
        <v>#REF!</v>
      </c>
      <c r="O35" s="8" t="e">
        <f>IF(E35=0,0,(#REF!/E35)*100)</f>
        <v>#REF!</v>
      </c>
    </row>
    <row r="36" spans="1:15" ht="25.5">
      <c r="A36" s="6" t="s">
        <v>147</v>
      </c>
      <c r="B36" s="7" t="s">
        <v>22</v>
      </c>
      <c r="C36" s="8">
        <v>1075416</v>
      </c>
      <c r="D36" s="8">
        <v>1021990.12</v>
      </c>
      <c r="E36" s="8">
        <v>1010439.83</v>
      </c>
      <c r="F36" s="8">
        <v>1010439.83</v>
      </c>
      <c r="G36" s="8">
        <v>1903028.84</v>
      </c>
      <c r="H36" s="8">
        <v>37730.91</v>
      </c>
      <c r="I36" s="8">
        <v>0</v>
      </c>
      <c r="J36" s="8">
        <f t="shared" si="0"/>
        <v>0</v>
      </c>
      <c r="K36" s="8">
        <f t="shared" si="1"/>
        <v>11550.290000000037</v>
      </c>
      <c r="L36" s="8">
        <f t="shared" si="2"/>
        <v>100</v>
      </c>
      <c r="M36" s="8" t="e">
        <f>D36-#REF!</f>
        <v>#REF!</v>
      </c>
      <c r="N36" s="8" t="e">
        <f>E36-#REF!</f>
        <v>#REF!</v>
      </c>
      <c r="O36" s="8" t="e">
        <f>IF(E36=0,0,(#REF!/E36)*100)</f>
        <v>#REF!</v>
      </c>
    </row>
    <row r="37" spans="1:15" ht="25.5">
      <c r="A37" s="3" t="s">
        <v>21</v>
      </c>
      <c r="B37" s="4" t="s">
        <v>23</v>
      </c>
      <c r="C37" s="5">
        <v>11733796</v>
      </c>
      <c r="D37" s="5">
        <v>11288218.15</v>
      </c>
      <c r="E37" s="5">
        <v>11257251.559999997</v>
      </c>
      <c r="F37" s="5">
        <v>11257251.559999997</v>
      </c>
      <c r="G37" s="8">
        <v>1451250.41</v>
      </c>
      <c r="H37" s="5">
        <v>205235</v>
      </c>
      <c r="I37" s="5">
        <v>0</v>
      </c>
      <c r="J37" s="5">
        <f t="shared" si="0"/>
        <v>0</v>
      </c>
      <c r="K37" s="5">
        <f t="shared" si="1"/>
        <v>30966.590000003576</v>
      </c>
      <c r="L37" s="5">
        <f t="shared" si="2"/>
        <v>100</v>
      </c>
      <c r="M37" s="5" t="e">
        <f>D37-#REF!</f>
        <v>#REF!</v>
      </c>
      <c r="N37" s="5" t="e">
        <f>E37-#REF!</f>
        <v>#REF!</v>
      </c>
      <c r="O37" s="5" t="e">
        <f>IF(E37=0,0,(#REF!/E37)*100)</f>
        <v>#REF!</v>
      </c>
    </row>
    <row r="38" spans="1:15" ht="12.75">
      <c r="A38" s="6" t="s">
        <v>148</v>
      </c>
      <c r="B38" s="7" t="s">
        <v>118</v>
      </c>
      <c r="C38" s="8">
        <v>3621118</v>
      </c>
      <c r="D38" s="8">
        <v>3366118</v>
      </c>
      <c r="E38" s="8">
        <v>3366005.76</v>
      </c>
      <c r="F38" s="8">
        <v>3366005.76</v>
      </c>
      <c r="G38" s="8">
        <v>170175.56</v>
      </c>
      <c r="H38" s="8">
        <v>57822.08</v>
      </c>
      <c r="I38" s="8">
        <v>0</v>
      </c>
      <c r="J38" s="8">
        <f t="shared" si="0"/>
        <v>0</v>
      </c>
      <c r="K38" s="8">
        <f t="shared" si="1"/>
        <v>112.24000000022352</v>
      </c>
      <c r="L38" s="8">
        <f t="shared" si="2"/>
        <v>100</v>
      </c>
      <c r="M38" s="8" t="e">
        <f>D38-#REF!</f>
        <v>#REF!</v>
      </c>
      <c r="N38" s="8" t="e">
        <f>E38-#REF!</f>
        <v>#REF!</v>
      </c>
      <c r="O38" s="8" t="e">
        <f>IF(E38=0,0,(#REF!/E38)*100)</f>
        <v>#REF!</v>
      </c>
    </row>
    <row r="39" spans="1:15" ht="12.75">
      <c r="A39" s="6" t="s">
        <v>149</v>
      </c>
      <c r="B39" s="7" t="s">
        <v>71</v>
      </c>
      <c r="C39" s="8">
        <v>2879835</v>
      </c>
      <c r="D39" s="8">
        <v>2815835</v>
      </c>
      <c r="E39" s="8">
        <v>2809425.46</v>
      </c>
      <c r="F39" s="8">
        <v>2809425.46</v>
      </c>
      <c r="G39" s="8">
        <v>1835478.55</v>
      </c>
      <c r="H39" s="8">
        <v>73762.52</v>
      </c>
      <c r="I39" s="8">
        <v>0</v>
      </c>
      <c r="J39" s="8">
        <f t="shared" si="0"/>
        <v>0</v>
      </c>
      <c r="K39" s="8">
        <f t="shared" si="1"/>
        <v>6409.540000000037</v>
      </c>
      <c r="L39" s="8">
        <f t="shared" si="2"/>
        <v>100</v>
      </c>
      <c r="M39" s="8" t="e">
        <f>D39-#REF!</f>
        <v>#REF!</v>
      </c>
      <c r="N39" s="8" t="e">
        <f>E39-#REF!</f>
        <v>#REF!</v>
      </c>
      <c r="O39" s="8" t="e">
        <f>IF(E39=0,0,(#REF!/E39)*100)</f>
        <v>#REF!</v>
      </c>
    </row>
    <row r="40" spans="1:15" ht="12.75">
      <c r="A40" s="6" t="s">
        <v>150</v>
      </c>
      <c r="B40" s="7" t="s">
        <v>72</v>
      </c>
      <c r="C40" s="8">
        <v>345115</v>
      </c>
      <c r="D40" s="8">
        <v>365515</v>
      </c>
      <c r="E40" s="8">
        <v>355643.23</v>
      </c>
      <c r="F40" s="8">
        <v>355643.23</v>
      </c>
      <c r="G40" s="8">
        <v>331008.79</v>
      </c>
      <c r="H40" s="8">
        <v>16821.3</v>
      </c>
      <c r="I40" s="8">
        <v>0</v>
      </c>
      <c r="J40" s="8">
        <f t="shared" si="0"/>
        <v>0</v>
      </c>
      <c r="K40" s="8">
        <f t="shared" si="1"/>
        <v>9871.770000000019</v>
      </c>
      <c r="L40" s="8">
        <f t="shared" si="2"/>
        <v>100</v>
      </c>
      <c r="M40" s="8" t="e">
        <f>D40-#REF!</f>
        <v>#REF!</v>
      </c>
      <c r="N40" s="8" t="e">
        <f>E40-#REF!</f>
        <v>#REF!</v>
      </c>
      <c r="O40" s="8" t="e">
        <f>IF(E40=0,0,(#REF!/E40)*100)</f>
        <v>#REF!</v>
      </c>
    </row>
    <row r="41" spans="1:15" ht="25.5">
      <c r="A41" s="6" t="s">
        <v>151</v>
      </c>
      <c r="B41" s="7" t="s">
        <v>73</v>
      </c>
      <c r="C41" s="8">
        <v>4100070</v>
      </c>
      <c r="D41" s="8">
        <v>3956092.15</v>
      </c>
      <c r="E41" s="8">
        <v>3944367.17</v>
      </c>
      <c r="F41" s="8">
        <v>3944367.17</v>
      </c>
      <c r="G41" s="5">
        <v>5742190.4</v>
      </c>
      <c r="H41" s="8">
        <v>35904.18</v>
      </c>
      <c r="I41" s="8">
        <v>0</v>
      </c>
      <c r="J41" s="8">
        <f t="shared" si="0"/>
        <v>0</v>
      </c>
      <c r="K41" s="8">
        <f t="shared" si="1"/>
        <v>11724.979999999981</v>
      </c>
      <c r="L41" s="8">
        <f t="shared" si="2"/>
        <v>100</v>
      </c>
      <c r="M41" s="8" t="e">
        <f>D41-#REF!</f>
        <v>#REF!</v>
      </c>
      <c r="N41" s="8" t="e">
        <f>E41-#REF!</f>
        <v>#REF!</v>
      </c>
      <c r="O41" s="8" t="e">
        <f>IF(E41=0,0,(#REF!/E41)*100)</f>
        <v>#REF!</v>
      </c>
    </row>
    <row r="42" spans="1:15" ht="25.5">
      <c r="A42" s="6" t="s">
        <v>152</v>
      </c>
      <c r="B42" s="7" t="s">
        <v>74</v>
      </c>
      <c r="C42" s="8">
        <v>787658</v>
      </c>
      <c r="D42" s="8">
        <v>784658</v>
      </c>
      <c r="E42" s="8">
        <v>781809.94</v>
      </c>
      <c r="F42" s="8">
        <v>781809.94</v>
      </c>
      <c r="G42" s="8">
        <v>817246.08</v>
      </c>
      <c r="H42" s="8">
        <v>20924.92</v>
      </c>
      <c r="I42" s="8">
        <v>0</v>
      </c>
      <c r="J42" s="8">
        <f t="shared" si="0"/>
        <v>0</v>
      </c>
      <c r="K42" s="8">
        <f t="shared" si="1"/>
        <v>2848.060000000056</v>
      </c>
      <c r="L42" s="8">
        <f t="shared" si="2"/>
        <v>100</v>
      </c>
      <c r="M42" s="8" t="e">
        <f>D42-#REF!</f>
        <v>#REF!</v>
      </c>
      <c r="N42" s="8" t="e">
        <f>E42-#REF!</f>
        <v>#REF!</v>
      </c>
      <c r="O42" s="8" t="e">
        <f>IF(E42=0,0,(#REF!/E42)*100)</f>
        <v>#REF!</v>
      </c>
    </row>
    <row r="43" spans="1:15" ht="12.75">
      <c r="A43" s="3" t="s">
        <v>75</v>
      </c>
      <c r="B43" s="4" t="s">
        <v>76</v>
      </c>
      <c r="C43" s="5">
        <v>7254116</v>
      </c>
      <c r="D43" s="5">
        <v>7188430.1</v>
      </c>
      <c r="E43" s="5">
        <v>7111134.92</v>
      </c>
      <c r="F43" s="5">
        <v>7111134.92</v>
      </c>
      <c r="G43" s="8">
        <v>0</v>
      </c>
      <c r="H43" s="5">
        <v>23575.87</v>
      </c>
      <c r="I43" s="5">
        <v>0</v>
      </c>
      <c r="J43" s="5">
        <f t="shared" si="0"/>
        <v>0</v>
      </c>
      <c r="K43" s="5">
        <f t="shared" si="1"/>
        <v>77295.1799999997</v>
      </c>
      <c r="L43" s="5">
        <f t="shared" si="2"/>
        <v>100</v>
      </c>
      <c r="M43" s="5" t="e">
        <f>D43-#REF!</f>
        <v>#REF!</v>
      </c>
      <c r="N43" s="5" t="e">
        <f>E43-#REF!</f>
        <v>#REF!</v>
      </c>
      <c r="O43" s="5" t="e">
        <f>IF(E43=0,0,(#REF!/E43)*100)</f>
        <v>#REF!</v>
      </c>
    </row>
    <row r="44" spans="1:15" ht="38.25">
      <c r="A44" s="6" t="s">
        <v>153</v>
      </c>
      <c r="B44" s="7" t="s">
        <v>77</v>
      </c>
      <c r="C44" s="8">
        <v>2356772</v>
      </c>
      <c r="D44" s="8">
        <v>1805661.06</v>
      </c>
      <c r="E44" s="8">
        <v>1801331.16</v>
      </c>
      <c r="F44" s="8">
        <v>1801331.16</v>
      </c>
      <c r="G44" s="8">
        <v>4724000</v>
      </c>
      <c r="H44" s="8">
        <v>23575.87</v>
      </c>
      <c r="I44" s="8">
        <v>0</v>
      </c>
      <c r="J44" s="8">
        <f t="shared" si="0"/>
        <v>0</v>
      </c>
      <c r="K44" s="8">
        <f t="shared" si="1"/>
        <v>4329.90000000014</v>
      </c>
      <c r="L44" s="8">
        <f t="shared" si="2"/>
        <v>100</v>
      </c>
      <c r="M44" s="8" t="e">
        <f>D44-#REF!</f>
        <v>#REF!</v>
      </c>
      <c r="N44" s="8" t="e">
        <f>E44-#REF!</f>
        <v>#REF!</v>
      </c>
      <c r="O44" s="8" t="e">
        <f>IF(E44=0,0,(#REF!/E44)*100)</f>
        <v>#REF!</v>
      </c>
    </row>
    <row r="45" spans="1:7" ht="12.75">
      <c r="A45" s="6" t="s">
        <v>154</v>
      </c>
      <c r="B45" s="7" t="s">
        <v>20</v>
      </c>
      <c r="C45" s="8">
        <v>100000</v>
      </c>
      <c r="D45" s="8">
        <v>30262</v>
      </c>
      <c r="E45" s="8">
        <v>0</v>
      </c>
      <c r="F45" s="8">
        <v>0</v>
      </c>
      <c r="G45" s="8">
        <v>190944.32</v>
      </c>
    </row>
    <row r="46" spans="1:7" ht="38.25">
      <c r="A46" s="6" t="s">
        <v>155</v>
      </c>
      <c r="B46" s="7" t="s">
        <v>65</v>
      </c>
      <c r="C46" s="8">
        <v>4724000</v>
      </c>
      <c r="D46" s="8">
        <v>4724000</v>
      </c>
      <c r="E46" s="8">
        <v>4724000</v>
      </c>
      <c r="F46" s="8">
        <v>4724000</v>
      </c>
      <c r="G46" s="8">
        <v>10000</v>
      </c>
    </row>
    <row r="47" spans="1:7" ht="12.75">
      <c r="A47" s="6" t="s">
        <v>156</v>
      </c>
      <c r="B47" s="7" t="s">
        <v>66</v>
      </c>
      <c r="C47" s="8">
        <v>73344</v>
      </c>
      <c r="D47" s="8">
        <v>527447.04</v>
      </c>
      <c r="E47" s="8">
        <v>484743.76</v>
      </c>
      <c r="F47" s="8">
        <v>484743.76</v>
      </c>
      <c r="G47" s="5">
        <v>79893913.78000003</v>
      </c>
    </row>
    <row r="48" spans="1:6" ht="38.25">
      <c r="A48" s="6" t="s">
        <v>157</v>
      </c>
      <c r="B48" s="7" t="s">
        <v>158</v>
      </c>
      <c r="C48" s="8">
        <v>0</v>
      </c>
      <c r="D48" s="8">
        <v>101060</v>
      </c>
      <c r="E48" s="8">
        <v>101060</v>
      </c>
      <c r="F48" s="8">
        <v>101060</v>
      </c>
    </row>
    <row r="49" spans="1:6" ht="12.75">
      <c r="A49" s="3" t="s">
        <v>24</v>
      </c>
      <c r="B49" s="4" t="s">
        <v>25</v>
      </c>
      <c r="C49" s="5">
        <v>148934043</v>
      </c>
      <c r="D49" s="5">
        <v>156910225.73000002</v>
      </c>
      <c r="E49" s="5">
        <v>153014909.69000006</v>
      </c>
      <c r="F49" s="5">
        <v>153014909.69000006</v>
      </c>
    </row>
    <row r="50" s="18" customFormat="1" ht="18.75"/>
    <row r="51" s="18" customFormat="1" ht="18.75"/>
    <row r="52" spans="1:3" s="21" customFormat="1" ht="18.75">
      <c r="A52" s="21" t="s">
        <v>257</v>
      </c>
      <c r="C52" s="21" t="s">
        <v>258</v>
      </c>
    </row>
  </sheetData>
  <sheetProtection/>
  <mergeCells count="3">
    <mergeCell ref="A5:H5"/>
    <mergeCell ref="A6:H6"/>
    <mergeCell ref="A8:H8"/>
  </mergeCells>
  <printOptions/>
  <pageMargins left="1.1811023622047245" right="0.3937007874015748" top="0.7874015748031497" bottom="0.7874015748031497" header="0" footer="0"/>
  <pageSetup fitToHeight="50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view="pageBreakPreview" zoomScaleSheetLayoutView="100" zoomScalePageLayoutView="0" workbookViewId="0" topLeftCell="A1">
      <selection activeCell="A1" sqref="A1:IV8"/>
    </sheetView>
  </sheetViews>
  <sheetFormatPr defaultColWidth="9.00390625" defaultRowHeight="12.75"/>
  <cols>
    <col min="1" max="1" width="10.375" style="0" bestFit="1" customWidth="1"/>
    <col min="2" max="2" width="41.25390625" style="0" customWidth="1"/>
    <col min="3" max="3" width="13.25390625" style="0" customWidth="1"/>
    <col min="4" max="5" width="12.125" style="0" customWidth="1"/>
    <col min="6" max="7" width="11.625" style="0" customWidth="1"/>
    <col min="8" max="8" width="9.25390625" style="0" bestFit="1" customWidth="1"/>
  </cols>
  <sheetData>
    <row r="1" s="18" customFormat="1" ht="18.75">
      <c r="D1" s="18" t="s">
        <v>260</v>
      </c>
    </row>
    <row r="2" s="18" customFormat="1" ht="18.75">
      <c r="D2" s="18" t="s">
        <v>252</v>
      </c>
    </row>
    <row r="3" s="18" customFormat="1" ht="18.75">
      <c r="D3" s="18" t="s">
        <v>253</v>
      </c>
    </row>
    <row r="4" s="18" customFormat="1" ht="18.75"/>
    <row r="5" spans="1:8" s="18" customFormat="1" ht="18.75">
      <c r="A5" s="19" t="s">
        <v>256</v>
      </c>
      <c r="B5" s="19"/>
      <c r="C5" s="19"/>
      <c r="D5" s="19"/>
      <c r="E5" s="19"/>
      <c r="F5" s="19"/>
      <c r="G5" s="19"/>
      <c r="H5" s="19"/>
    </row>
    <row r="6" spans="1:8" s="18" customFormat="1" ht="18.75">
      <c r="A6" s="19" t="s">
        <v>255</v>
      </c>
      <c r="B6" s="19"/>
      <c r="C6" s="19"/>
      <c r="D6" s="19"/>
      <c r="E6" s="19"/>
      <c r="F6" s="19"/>
      <c r="G6" s="19"/>
      <c r="H6" s="19"/>
    </row>
    <row r="7" spans="1:8" s="18" customFormat="1" ht="18.75">
      <c r="A7" s="23"/>
      <c r="B7" s="23"/>
      <c r="C7" s="23"/>
      <c r="D7" s="23"/>
      <c r="E7" s="23"/>
      <c r="F7" s="23"/>
      <c r="G7" s="23"/>
      <c r="H7" s="23"/>
    </row>
    <row r="8" spans="1:8" s="18" customFormat="1" ht="18.75">
      <c r="A8" s="19" t="s">
        <v>27</v>
      </c>
      <c r="B8" s="19"/>
      <c r="C8" s="19"/>
      <c r="D8" s="19"/>
      <c r="E8" s="19"/>
      <c r="F8" s="19"/>
      <c r="G8" s="19"/>
      <c r="H8" s="19"/>
    </row>
    <row r="9" spans="1:8" s="18" customFormat="1" ht="18.75">
      <c r="A9" s="20" t="s">
        <v>84</v>
      </c>
      <c r="B9" s="20"/>
      <c r="C9" s="21"/>
      <c r="H9" s="18" t="s">
        <v>254</v>
      </c>
    </row>
    <row r="10" spans="1:8" ht="25.5">
      <c r="A10" s="9" t="s">
        <v>87</v>
      </c>
      <c r="B10" s="10" t="s">
        <v>88</v>
      </c>
      <c r="C10" s="10" t="s">
        <v>28</v>
      </c>
      <c r="D10" s="10" t="s">
        <v>29</v>
      </c>
      <c r="E10" s="10" t="s">
        <v>30</v>
      </c>
      <c r="F10" s="11" t="s">
        <v>31</v>
      </c>
      <c r="G10" s="11" t="s">
        <v>32</v>
      </c>
      <c r="H10" s="11" t="s">
        <v>33</v>
      </c>
    </row>
    <row r="11" spans="1:8" ht="63.75">
      <c r="A11" s="12" t="s">
        <v>236</v>
      </c>
      <c r="B11" s="13" t="s">
        <v>115</v>
      </c>
      <c r="C11" s="14">
        <v>10000</v>
      </c>
      <c r="D11" s="14">
        <v>10000</v>
      </c>
      <c r="E11" s="14">
        <v>10000</v>
      </c>
      <c r="F11" s="14">
        <v>5900.38</v>
      </c>
      <c r="G11" s="15">
        <v>-4099.62</v>
      </c>
      <c r="H11" s="15">
        <v>59.003800000000005</v>
      </c>
    </row>
    <row r="12" spans="1:8" ht="25.5">
      <c r="A12" s="12" t="s">
        <v>237</v>
      </c>
      <c r="B12" s="13" t="s">
        <v>50</v>
      </c>
      <c r="C12" s="14">
        <v>2500</v>
      </c>
      <c r="D12" s="14">
        <v>2500</v>
      </c>
      <c r="E12" s="14">
        <v>2500</v>
      </c>
      <c r="F12" s="14">
        <v>2874.14</v>
      </c>
      <c r="G12" s="15">
        <v>374.14</v>
      </c>
      <c r="H12" s="15">
        <v>114.9656</v>
      </c>
    </row>
    <row r="13" spans="1:8" ht="51">
      <c r="A13" s="12" t="s">
        <v>238</v>
      </c>
      <c r="B13" s="13" t="s">
        <v>51</v>
      </c>
      <c r="C13" s="14">
        <v>49500</v>
      </c>
      <c r="D13" s="14">
        <v>49500</v>
      </c>
      <c r="E13" s="14">
        <v>49500</v>
      </c>
      <c r="F13" s="14">
        <v>18952.44</v>
      </c>
      <c r="G13" s="15">
        <v>-30547.56</v>
      </c>
      <c r="H13" s="15">
        <v>38.287757575757574</v>
      </c>
    </row>
    <row r="14" spans="1:8" ht="51">
      <c r="A14" s="12" t="s">
        <v>239</v>
      </c>
      <c r="B14" s="13" t="s">
        <v>52</v>
      </c>
      <c r="C14" s="14">
        <v>0</v>
      </c>
      <c r="D14" s="14">
        <v>0</v>
      </c>
      <c r="E14" s="14">
        <v>0</v>
      </c>
      <c r="F14" s="14">
        <v>27096.15</v>
      </c>
      <c r="G14" s="15">
        <v>27096.15</v>
      </c>
      <c r="H14" s="15">
        <v>0</v>
      </c>
    </row>
    <row r="15" spans="1:8" ht="32.25" customHeight="1">
      <c r="A15" s="12" t="s">
        <v>240</v>
      </c>
      <c r="B15" s="13" t="s">
        <v>122</v>
      </c>
      <c r="C15" s="14">
        <v>0</v>
      </c>
      <c r="D15" s="14">
        <v>0</v>
      </c>
      <c r="E15" s="14">
        <v>0</v>
      </c>
      <c r="F15" s="14">
        <v>36791</v>
      </c>
      <c r="G15" s="15">
        <v>36791</v>
      </c>
      <c r="H15" s="15">
        <v>0</v>
      </c>
    </row>
    <row r="16" spans="1:8" ht="30" customHeight="1">
      <c r="A16" s="12" t="s">
        <v>241</v>
      </c>
      <c r="B16" s="13" t="s">
        <v>53</v>
      </c>
      <c r="C16" s="14">
        <v>1680982</v>
      </c>
      <c r="D16" s="14">
        <v>1680982</v>
      </c>
      <c r="E16" s="14">
        <v>1680982</v>
      </c>
      <c r="F16" s="14">
        <v>1425839.52</v>
      </c>
      <c r="G16" s="15">
        <v>-255142.48</v>
      </c>
      <c r="H16" s="15">
        <v>84.82181962686096</v>
      </c>
    </row>
    <row r="17" spans="1:8" ht="36" customHeight="1">
      <c r="A17" s="12" t="s">
        <v>242</v>
      </c>
      <c r="B17" s="13" t="s">
        <v>54</v>
      </c>
      <c r="C17" s="14">
        <v>26000</v>
      </c>
      <c r="D17" s="14">
        <v>26000</v>
      </c>
      <c r="E17" s="14">
        <v>26000</v>
      </c>
      <c r="F17" s="14">
        <v>11089.3</v>
      </c>
      <c r="G17" s="15">
        <v>-14910.7</v>
      </c>
      <c r="H17" s="15">
        <v>42.651153846153846</v>
      </c>
    </row>
    <row r="18" spans="1:8" ht="54" customHeight="1">
      <c r="A18" s="12" t="s">
        <v>243</v>
      </c>
      <c r="B18" s="13" t="s">
        <v>123</v>
      </c>
      <c r="C18" s="14">
        <v>75000</v>
      </c>
      <c r="D18" s="14">
        <v>75000</v>
      </c>
      <c r="E18" s="14">
        <v>75000</v>
      </c>
      <c r="F18" s="14">
        <v>207141.51</v>
      </c>
      <c r="G18" s="15">
        <v>132141.51</v>
      </c>
      <c r="H18" s="15">
        <v>276.18868000000003</v>
      </c>
    </row>
    <row r="19" spans="1:8" ht="50.25" customHeight="1">
      <c r="A19" s="12" t="s">
        <v>244</v>
      </c>
      <c r="B19" s="13" t="s">
        <v>55</v>
      </c>
      <c r="C19" s="14">
        <v>6000</v>
      </c>
      <c r="D19" s="14">
        <v>6000</v>
      </c>
      <c r="E19" s="14">
        <v>6000</v>
      </c>
      <c r="F19" s="14">
        <v>25881.3</v>
      </c>
      <c r="G19" s="15">
        <v>19881.3</v>
      </c>
      <c r="H19" s="15">
        <v>431.355</v>
      </c>
    </row>
    <row r="20" spans="1:8" ht="12.75">
      <c r="A20" s="12" t="s">
        <v>245</v>
      </c>
      <c r="B20" s="13" t="s">
        <v>56</v>
      </c>
      <c r="C20" s="14">
        <v>181000</v>
      </c>
      <c r="D20" s="14">
        <v>181000</v>
      </c>
      <c r="E20" s="14">
        <v>181000</v>
      </c>
      <c r="F20" s="14">
        <v>800898.11</v>
      </c>
      <c r="G20" s="15">
        <v>619898.11</v>
      </c>
      <c r="H20" s="15">
        <v>442.4851436464088</v>
      </c>
    </row>
    <row r="21" spans="1:8" ht="96.75" customHeight="1">
      <c r="A21" s="12" t="s">
        <v>246</v>
      </c>
      <c r="B21" s="13" t="s">
        <v>248</v>
      </c>
      <c r="C21" s="14">
        <v>250000</v>
      </c>
      <c r="D21" s="14">
        <v>250000</v>
      </c>
      <c r="E21" s="14">
        <v>250000</v>
      </c>
      <c r="F21" s="14">
        <v>107916.02</v>
      </c>
      <c r="G21" s="15">
        <v>-142083.98</v>
      </c>
      <c r="H21" s="15">
        <v>43.166408000000004</v>
      </c>
    </row>
    <row r="22" spans="1:8" ht="44.25" customHeight="1">
      <c r="A22" s="12" t="s">
        <v>247</v>
      </c>
      <c r="B22" s="13" t="s">
        <v>165</v>
      </c>
      <c r="C22" s="14">
        <v>0</v>
      </c>
      <c r="D22" s="14">
        <v>23256</v>
      </c>
      <c r="E22" s="14">
        <v>23256</v>
      </c>
      <c r="F22" s="14">
        <v>23220</v>
      </c>
      <c r="G22" s="15">
        <v>-36</v>
      </c>
      <c r="H22" s="15">
        <v>99.84520123839009</v>
      </c>
    </row>
    <row r="23" spans="1:8" ht="19.5" customHeight="1">
      <c r="A23" s="12" t="s">
        <v>232</v>
      </c>
      <c r="B23" s="13" t="s">
        <v>66</v>
      </c>
      <c r="C23" s="14">
        <v>0</v>
      </c>
      <c r="D23" s="14">
        <v>2207590.61</v>
      </c>
      <c r="E23" s="14">
        <v>2207590.61</v>
      </c>
      <c r="F23" s="14">
        <v>2201890.34</v>
      </c>
      <c r="G23" s="15">
        <v>-5700.270000000019</v>
      </c>
      <c r="H23" s="15">
        <v>99.74178772213567</v>
      </c>
    </row>
    <row r="24" spans="1:8" ht="15.75" customHeight="1">
      <c r="A24" s="16" t="s">
        <v>24</v>
      </c>
      <c r="B24" s="17" t="s">
        <v>235</v>
      </c>
      <c r="C24" s="15">
        <v>2280982</v>
      </c>
      <c r="D24" s="15">
        <v>2280982</v>
      </c>
      <c r="E24" s="15">
        <v>2280982</v>
      </c>
      <c r="F24" s="15">
        <v>2670379.87</v>
      </c>
      <c r="G24" s="15">
        <v>389397.87</v>
      </c>
      <c r="H24" s="15">
        <v>117.07150122184218</v>
      </c>
    </row>
    <row r="25" spans="1:8" ht="15" customHeight="1">
      <c r="A25" s="16" t="s">
        <v>24</v>
      </c>
      <c r="B25" s="17" t="s">
        <v>25</v>
      </c>
      <c r="C25" s="15">
        <v>2280982</v>
      </c>
      <c r="D25" s="15">
        <v>4511828.61</v>
      </c>
      <c r="E25" s="15">
        <v>4511828.61</v>
      </c>
      <c r="F25" s="15">
        <v>4895490.21</v>
      </c>
      <c r="G25" s="15">
        <v>383661.6</v>
      </c>
      <c r="H25" s="15">
        <v>108.50346130501617</v>
      </c>
    </row>
    <row r="26" s="18" customFormat="1" ht="18.75"/>
    <row r="27" s="18" customFormat="1" ht="18.75"/>
    <row r="28" spans="1:3" s="21" customFormat="1" ht="18.75">
      <c r="A28" s="21" t="s">
        <v>257</v>
      </c>
      <c r="C28" s="21" t="s">
        <v>258</v>
      </c>
    </row>
  </sheetData>
  <sheetProtection/>
  <mergeCells count="3">
    <mergeCell ref="A5:H5"/>
    <mergeCell ref="A6:H6"/>
    <mergeCell ref="A8:H8"/>
  </mergeCells>
  <printOptions/>
  <pageMargins left="1.1811023622047245" right="0.3937007874015748" top="0.7874015748031497" bottom="0.7874015748031497" header="0" footer="0"/>
  <pageSetup fitToHeight="10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SheetLayoutView="100" zoomScalePageLayoutView="0" workbookViewId="0" topLeftCell="A10">
      <selection activeCell="A1" sqref="A1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15.25390625" style="0" customWidth="1"/>
    <col min="4" max="4" width="13.625" style="0" customWidth="1"/>
    <col min="5" max="5" width="17.625" style="0" customWidth="1"/>
    <col min="6" max="6" width="16.625" style="0" customWidth="1"/>
  </cols>
  <sheetData>
    <row r="1" s="18" customFormat="1" ht="18.75">
      <c r="D1" s="18" t="s">
        <v>261</v>
      </c>
    </row>
    <row r="2" s="18" customFormat="1" ht="18.75">
      <c r="D2" s="18" t="s">
        <v>252</v>
      </c>
    </row>
    <row r="3" s="18" customFormat="1" ht="18.75">
      <c r="D3" s="18" t="s">
        <v>253</v>
      </c>
    </row>
    <row r="4" s="18" customFormat="1" ht="18.75"/>
    <row r="5" spans="1:8" s="18" customFormat="1" ht="18.75">
      <c r="A5" s="19" t="s">
        <v>256</v>
      </c>
      <c r="B5" s="19"/>
      <c r="C5" s="19"/>
      <c r="D5" s="19"/>
      <c r="E5" s="19"/>
      <c r="F5" s="19"/>
      <c r="G5" s="25"/>
      <c r="H5" s="25"/>
    </row>
    <row r="6" spans="1:8" s="18" customFormat="1" ht="18.75">
      <c r="A6" s="19" t="s">
        <v>255</v>
      </c>
      <c r="B6" s="19"/>
      <c r="C6" s="19"/>
      <c r="D6" s="19"/>
      <c r="E6" s="19"/>
      <c r="F6" s="19"/>
      <c r="G6" s="25"/>
      <c r="H6" s="25"/>
    </row>
    <row r="7" spans="1:8" s="18" customFormat="1" ht="18.75">
      <c r="A7" s="23"/>
      <c r="B7" s="23"/>
      <c r="C7" s="23"/>
      <c r="D7" s="23"/>
      <c r="E7" s="23"/>
      <c r="F7" s="23"/>
      <c r="G7" s="23"/>
      <c r="H7" s="23"/>
    </row>
    <row r="8" spans="1:8" s="18" customFormat="1" ht="18.75">
      <c r="A8" s="19" t="s">
        <v>27</v>
      </c>
      <c r="B8" s="19"/>
      <c r="C8" s="19"/>
      <c r="D8" s="19"/>
      <c r="E8" s="19"/>
      <c r="F8" s="19"/>
      <c r="G8" s="25"/>
      <c r="H8" s="25"/>
    </row>
    <row r="9" spans="1:6" s="18" customFormat="1" ht="18.75">
      <c r="A9" s="20" t="s">
        <v>80</v>
      </c>
      <c r="C9" s="24"/>
      <c r="D9" s="24"/>
      <c r="F9" s="22" t="s">
        <v>254</v>
      </c>
    </row>
    <row r="10" spans="1:6" s="1" customFormat="1" ht="51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</row>
    <row r="11" spans="1:6" ht="20.25" customHeight="1">
      <c r="A11" s="3" t="s">
        <v>16</v>
      </c>
      <c r="B11" s="4" t="s">
        <v>17</v>
      </c>
      <c r="C11" s="5">
        <v>417612</v>
      </c>
      <c r="D11" s="5">
        <f>SUM(D12:D23)</f>
        <v>4205969.48</v>
      </c>
      <c r="E11" s="5">
        <v>3951091.48</v>
      </c>
      <c r="F11" s="5">
        <v>3951091.48</v>
      </c>
    </row>
    <row r="12" spans="1:6" ht="51">
      <c r="A12" s="6" t="s">
        <v>125</v>
      </c>
      <c r="B12" s="7" t="s">
        <v>18</v>
      </c>
      <c r="C12" s="8">
        <v>75000</v>
      </c>
      <c r="D12" s="8">
        <v>267340.59</v>
      </c>
      <c r="E12" s="8">
        <v>233846.92</v>
      </c>
      <c r="F12" s="8">
        <v>233846.92</v>
      </c>
    </row>
    <row r="13" spans="1:6" ht="51">
      <c r="A13" s="6" t="s">
        <v>129</v>
      </c>
      <c r="B13" s="7" t="s">
        <v>19</v>
      </c>
      <c r="C13" s="8">
        <v>280612</v>
      </c>
      <c r="D13" s="8">
        <v>188380</v>
      </c>
      <c r="E13" s="8">
        <v>167789.64</v>
      </c>
      <c r="F13" s="8">
        <v>167789.64</v>
      </c>
    </row>
    <row r="14" spans="1:6" ht="12.75">
      <c r="A14" s="6" t="s">
        <v>130</v>
      </c>
      <c r="B14" s="7" t="s">
        <v>85</v>
      </c>
      <c r="C14" s="8">
        <v>0</v>
      </c>
      <c r="D14" s="8">
        <v>26952.01</v>
      </c>
      <c r="E14" s="8">
        <v>26952.01</v>
      </c>
      <c r="F14" s="8">
        <v>26952.01</v>
      </c>
    </row>
    <row r="15" spans="1:6" ht="25.5">
      <c r="A15" s="6" t="s">
        <v>132</v>
      </c>
      <c r="B15" s="7" t="s">
        <v>61</v>
      </c>
      <c r="C15" s="8">
        <v>0</v>
      </c>
      <c r="D15" s="8">
        <v>24200</v>
      </c>
      <c r="E15" s="8">
        <v>24200</v>
      </c>
      <c r="F15" s="8">
        <v>24200</v>
      </c>
    </row>
    <row r="16" spans="1:6" ht="12.75">
      <c r="A16" s="6" t="s">
        <v>133</v>
      </c>
      <c r="B16" s="7" t="s">
        <v>62</v>
      </c>
      <c r="C16" s="8">
        <v>0</v>
      </c>
      <c r="D16" s="8">
        <v>632110.38</v>
      </c>
      <c r="E16" s="8">
        <v>630283.38</v>
      </c>
      <c r="F16" s="8">
        <v>630283.38</v>
      </c>
    </row>
    <row r="17" spans="1:6" ht="12.75">
      <c r="A17" s="6" t="s">
        <v>134</v>
      </c>
      <c r="B17" s="7" t="s">
        <v>135</v>
      </c>
      <c r="C17" s="8">
        <v>0</v>
      </c>
      <c r="D17" s="8">
        <v>31533.35</v>
      </c>
      <c r="E17" s="8">
        <v>31532.61</v>
      </c>
      <c r="F17" s="8">
        <v>31532.61</v>
      </c>
    </row>
    <row r="18" spans="1:6" ht="25.5">
      <c r="A18" s="6" t="s">
        <v>159</v>
      </c>
      <c r="B18" s="7" t="s">
        <v>78</v>
      </c>
      <c r="C18" s="8">
        <v>0</v>
      </c>
      <c r="D18" s="8">
        <v>2718112.67</v>
      </c>
      <c r="E18" s="8">
        <v>2697969.27</v>
      </c>
      <c r="F18" s="8">
        <v>2697969.27</v>
      </c>
    </row>
    <row r="19" spans="1:6" ht="19.5" customHeight="1">
      <c r="A19" s="6" t="s">
        <v>172</v>
      </c>
      <c r="B19" s="7" t="s">
        <v>250</v>
      </c>
      <c r="C19" s="8">
        <v>0</v>
      </c>
      <c r="D19" s="8">
        <v>10607</v>
      </c>
      <c r="E19" s="8">
        <v>10607</v>
      </c>
      <c r="F19" s="8">
        <v>10607</v>
      </c>
    </row>
    <row r="20" spans="1:6" ht="38.25">
      <c r="A20" s="6" t="s">
        <v>160</v>
      </c>
      <c r="B20" s="7" t="s">
        <v>91</v>
      </c>
      <c r="C20" s="8">
        <v>0</v>
      </c>
      <c r="D20" s="8">
        <v>116822</v>
      </c>
      <c r="E20" s="8">
        <v>0</v>
      </c>
      <c r="F20" s="8">
        <v>0</v>
      </c>
    </row>
    <row r="21" spans="1:6" ht="38.25">
      <c r="A21" s="6" t="s">
        <v>138</v>
      </c>
      <c r="B21" s="7" t="s">
        <v>63</v>
      </c>
      <c r="C21" s="8">
        <v>0</v>
      </c>
      <c r="D21" s="8">
        <v>127171</v>
      </c>
      <c r="E21" s="8">
        <v>127170.17</v>
      </c>
      <c r="F21" s="8">
        <v>127170.17</v>
      </c>
    </row>
    <row r="22" spans="1:6" ht="12.75">
      <c r="A22" s="6" t="s">
        <v>139</v>
      </c>
      <c r="B22" s="7" t="s">
        <v>64</v>
      </c>
      <c r="C22" s="8">
        <v>0</v>
      </c>
      <c r="D22" s="8">
        <v>740.48</v>
      </c>
      <c r="E22" s="8">
        <v>740.48</v>
      </c>
      <c r="F22" s="8">
        <v>740.48</v>
      </c>
    </row>
    <row r="23" spans="1:6" ht="25.5">
      <c r="A23" s="6" t="s">
        <v>161</v>
      </c>
      <c r="B23" s="7" t="s">
        <v>26</v>
      </c>
      <c r="C23" s="8">
        <v>62000</v>
      </c>
      <c r="D23" s="8">
        <v>62000</v>
      </c>
      <c r="E23" s="8">
        <v>0</v>
      </c>
      <c r="F23" s="8">
        <v>0</v>
      </c>
    </row>
    <row r="24" spans="1:6" ht="25.5">
      <c r="A24" s="3" t="s">
        <v>67</v>
      </c>
      <c r="B24" s="4" t="s">
        <v>249</v>
      </c>
      <c r="C24" s="5">
        <v>1442260</v>
      </c>
      <c r="D24" s="5">
        <f>SUM(D25:D32)</f>
        <v>7951278.39</v>
      </c>
      <c r="E24" s="5">
        <v>7878285.970000001</v>
      </c>
      <c r="F24" s="5">
        <v>7878285.970000001</v>
      </c>
    </row>
    <row r="25" spans="1:6" ht="12.75">
      <c r="A25" s="6" t="s">
        <v>140</v>
      </c>
      <c r="B25" s="7" t="s">
        <v>68</v>
      </c>
      <c r="C25" s="8">
        <v>641000</v>
      </c>
      <c r="D25" s="8">
        <v>390252</v>
      </c>
      <c r="E25" s="8">
        <v>383679.57</v>
      </c>
      <c r="F25" s="8">
        <v>383679.57</v>
      </c>
    </row>
    <row r="26" spans="1:6" ht="38.25">
      <c r="A26" s="6" t="s">
        <v>141</v>
      </c>
      <c r="B26" s="7" t="s">
        <v>117</v>
      </c>
      <c r="C26" s="8">
        <v>771000</v>
      </c>
      <c r="D26" s="8">
        <v>3592220.3</v>
      </c>
      <c r="E26" s="8">
        <v>3581011.76</v>
      </c>
      <c r="F26" s="8">
        <v>3581011.76</v>
      </c>
    </row>
    <row r="27" spans="1:6" ht="12.75">
      <c r="A27" s="6" t="s">
        <v>144</v>
      </c>
      <c r="B27" s="7" t="s">
        <v>69</v>
      </c>
      <c r="C27" s="8">
        <v>30260</v>
      </c>
      <c r="D27" s="8">
        <v>29900</v>
      </c>
      <c r="E27" s="8">
        <v>28780</v>
      </c>
      <c r="F27" s="8">
        <v>28780</v>
      </c>
    </row>
    <row r="28" spans="1:6" ht="25.5">
      <c r="A28" s="6" t="s">
        <v>173</v>
      </c>
      <c r="B28" s="7" t="s">
        <v>174</v>
      </c>
      <c r="C28" s="8">
        <v>0</v>
      </c>
      <c r="D28" s="8">
        <v>729900</v>
      </c>
      <c r="E28" s="8">
        <v>726246</v>
      </c>
      <c r="F28" s="8">
        <v>726246</v>
      </c>
    </row>
    <row r="29" spans="1:6" ht="25.5">
      <c r="A29" s="6" t="s">
        <v>147</v>
      </c>
      <c r="B29" s="7" t="s">
        <v>22</v>
      </c>
      <c r="C29" s="8">
        <v>0</v>
      </c>
      <c r="D29" s="8">
        <v>16000</v>
      </c>
      <c r="E29" s="8">
        <v>16000</v>
      </c>
      <c r="F29" s="8">
        <v>16000</v>
      </c>
    </row>
    <row r="30" spans="1:6" ht="12.75">
      <c r="A30" s="6" t="s">
        <v>162</v>
      </c>
      <c r="B30" s="7" t="s">
        <v>86</v>
      </c>
      <c r="C30" s="8">
        <v>0</v>
      </c>
      <c r="D30" s="8">
        <v>786348</v>
      </c>
      <c r="E30" s="8">
        <v>760533.61</v>
      </c>
      <c r="F30" s="8">
        <v>760533.61</v>
      </c>
    </row>
    <row r="31" spans="1:6" ht="38.25">
      <c r="A31" s="6" t="s">
        <v>163</v>
      </c>
      <c r="B31" s="7" t="s">
        <v>79</v>
      </c>
      <c r="C31" s="8">
        <v>0</v>
      </c>
      <c r="D31" s="8">
        <v>40000</v>
      </c>
      <c r="E31" s="8">
        <v>38025.24</v>
      </c>
      <c r="F31" s="8">
        <v>38025.24</v>
      </c>
    </row>
    <row r="32" spans="1:6" ht="38.25">
      <c r="A32" s="6" t="s">
        <v>175</v>
      </c>
      <c r="B32" s="7" t="s">
        <v>176</v>
      </c>
      <c r="C32" s="8">
        <v>0</v>
      </c>
      <c r="D32" s="8">
        <v>2366658.09</v>
      </c>
      <c r="E32" s="8">
        <v>2344009.79</v>
      </c>
      <c r="F32" s="8">
        <v>2344009.79</v>
      </c>
    </row>
    <row r="33" spans="1:6" ht="25.5">
      <c r="A33" s="3" t="s">
        <v>21</v>
      </c>
      <c r="B33" s="4" t="s">
        <v>23</v>
      </c>
      <c r="C33" s="5">
        <v>451370</v>
      </c>
      <c r="D33" s="5">
        <f>SUM(D34:D38)</f>
        <v>590157</v>
      </c>
      <c r="E33" s="5">
        <v>351209.35</v>
      </c>
      <c r="F33" s="5">
        <v>351209.35</v>
      </c>
    </row>
    <row r="34" spans="1:6" ht="12.75">
      <c r="A34" s="6" t="s">
        <v>148</v>
      </c>
      <c r="B34" s="7" t="s">
        <v>118</v>
      </c>
      <c r="C34" s="8">
        <v>188370</v>
      </c>
      <c r="D34" s="8">
        <v>193370</v>
      </c>
      <c r="E34" s="8">
        <v>119644.56</v>
      </c>
      <c r="F34" s="8">
        <v>119644.56</v>
      </c>
    </row>
    <row r="35" spans="1:6" ht="12.75">
      <c r="A35" s="6" t="s">
        <v>149</v>
      </c>
      <c r="B35" s="7" t="s">
        <v>71</v>
      </c>
      <c r="C35" s="8">
        <v>210000</v>
      </c>
      <c r="D35" s="8">
        <v>230000</v>
      </c>
      <c r="E35" s="8">
        <v>87774.18</v>
      </c>
      <c r="F35" s="8">
        <v>87774.18</v>
      </c>
    </row>
    <row r="36" spans="1:6" ht="12.75">
      <c r="A36" s="6" t="s">
        <v>150</v>
      </c>
      <c r="B36" s="7" t="s">
        <v>72</v>
      </c>
      <c r="C36" s="8">
        <v>3000</v>
      </c>
      <c r="D36" s="8">
        <v>3000</v>
      </c>
      <c r="E36" s="8">
        <v>0</v>
      </c>
      <c r="F36" s="8">
        <v>0</v>
      </c>
    </row>
    <row r="37" spans="1:6" ht="25.5">
      <c r="A37" s="6" t="s">
        <v>151</v>
      </c>
      <c r="B37" s="7" t="s">
        <v>73</v>
      </c>
      <c r="C37" s="8">
        <v>50000</v>
      </c>
      <c r="D37" s="8">
        <v>157600</v>
      </c>
      <c r="E37" s="8">
        <v>137603.61</v>
      </c>
      <c r="F37" s="8">
        <v>137603.61</v>
      </c>
    </row>
    <row r="38" spans="1:6" ht="12.75">
      <c r="A38" s="6" t="s">
        <v>177</v>
      </c>
      <c r="B38" s="7" t="s">
        <v>178</v>
      </c>
      <c r="C38" s="8">
        <v>0</v>
      </c>
      <c r="D38" s="8">
        <v>6187</v>
      </c>
      <c r="E38" s="8">
        <v>6187</v>
      </c>
      <c r="F38" s="8">
        <v>6187</v>
      </c>
    </row>
    <row r="39" spans="1:6" ht="12.75">
      <c r="A39" s="3" t="s">
        <v>24</v>
      </c>
      <c r="B39" s="4" t="s">
        <v>25</v>
      </c>
      <c r="C39" s="5">
        <v>2311242</v>
      </c>
      <c r="D39" s="5">
        <f>D11+D24+D33</f>
        <v>12747404.870000001</v>
      </c>
      <c r="E39" s="5">
        <v>12180586.799999999</v>
      </c>
      <c r="F39" s="5">
        <v>12180586.799999999</v>
      </c>
    </row>
    <row r="40" s="18" customFormat="1" ht="18.75"/>
    <row r="41" s="18" customFormat="1" ht="18.75"/>
    <row r="42" spans="1:3" s="21" customFormat="1" ht="18.75">
      <c r="A42" s="21" t="s">
        <v>257</v>
      </c>
      <c r="C42" s="21" t="s">
        <v>258</v>
      </c>
    </row>
  </sheetData>
  <sheetProtection/>
  <mergeCells count="3">
    <mergeCell ref="A6:F6"/>
    <mergeCell ref="A5:F5"/>
    <mergeCell ref="A8:F8"/>
  </mergeCells>
  <printOptions/>
  <pageMargins left="1.1811023622047245" right="0.3937007874015748" top="0.7874015748031497" bottom="0.7874015748031497" header="0" footer="0"/>
  <pageSetup fitToHeight="50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2021-02-09T12:12:33Z</cp:lastPrinted>
  <dcterms:created xsi:type="dcterms:W3CDTF">2017-04-26T06:35:35Z</dcterms:created>
  <dcterms:modified xsi:type="dcterms:W3CDTF">2021-02-09T12:14:26Z</dcterms:modified>
  <cp:category/>
  <cp:version/>
  <cp:contentType/>
  <cp:contentStatus/>
</cp:coreProperties>
</file>