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9465" activeTab="0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заг.ф.'!$5:$5</definedName>
    <definedName name="_xlnm.Print_Titles" localSheetId="0">'доходи заг.ф.'!$5:$6</definedName>
    <definedName name="_xlnm.Print_Titles" localSheetId="2">'доходи сп.ф.'!$6:$7</definedName>
    <definedName name="_xlnm.Print_Area" localSheetId="1">'видатки заг.ф.'!$A$1:$F$46</definedName>
    <definedName name="_xlnm.Print_Area" localSheetId="3">'видатки сп.ф.'!$A$1:$F$32</definedName>
    <definedName name="_xlnm.Print_Area" localSheetId="2">'доходи сп.ф.'!$A$1:$I$30</definedName>
  </definedNames>
  <calcPr fullCalcOnLoad="1"/>
</workbook>
</file>

<file path=xl/sharedStrings.xml><?xml version="1.0" encoding="utf-8"?>
<sst xmlns="http://schemas.openxmlformats.org/spreadsheetml/2006/main" count="288" uniqueCount="220">
  <si>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</si>
  <si>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</si>
  <si>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</si>
  <si>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</si>
  <si>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</si>
  <si>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</si>
  <si>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</si>
  <si>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</si>
  <si>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</si>
  <si>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</si>
  <si>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</si>
  <si>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</si>
  <si>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</si>
  <si>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</si>
  <si>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</si>
  <si>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</si>
  <si>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</si>
  <si>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</si>
  <si>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</si>
  <si>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</si>
  <si>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</si>
  <si>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</si>
  <si>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</si>
  <si>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</si>
  <si>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</si>
  <si>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</si>
  <si>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</si>
  <si>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</si>
  <si>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</si>
  <si>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</si>
  <si>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</si>
  <si>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</si>
  <si>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</si>
  <si>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</si>
  <si>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</si>
  <si>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</si>
  <si>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</si>
  <si>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</si>
  <si>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</si>
  <si>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</si>
  <si>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</si>
  <si>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</si>
  <si>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</si>
  <si>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</si>
  <si>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</si>
  <si>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</si>
  <si>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</si>
  <si>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</si>
  <si>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</si>
  <si>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</si>
  <si>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</si>
  <si>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</si>
  <si>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</si>
  <si>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</si>
  <si>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</si>
  <si>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</si>
  <si>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</si>
  <si>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</si>
  <si>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</si>
  <si>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</si>
  <si>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</si>
  <si>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</si>
  <si>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</si>
  <si>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</si>
  <si>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</si>
  <si>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</si>
  <si>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</si>
  <si>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</si>
  <si>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</si>
  <si>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</si>
  <si>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</si>
  <si>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</si>
  <si>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</si>
  <si>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</si>
  <si>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</si>
  <si>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Відділ фінансів Новоушицької селищної ради</t>
  </si>
  <si>
    <t>Співфінансування інвестиційних проектів, що реалізуються за рахунок коштів державного фонду регіонального розвитку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</si>
  <si>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</si>
  <si>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</si>
  <si>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</si>
  <si>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</si>
  <si>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</si>
  <si>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</si>
  <si>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</si>
  <si>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отг. Новоушицька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</si>
  <si>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</si>
  <si>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</si>
  <si>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</si>
  <si>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</si>
  <si>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</si>
  <si>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</si>
  <si>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</si>
  <si>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</si>
  <si>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</si>
  <si>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</si>
  <si>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</si>
  <si>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</si>
  <si>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</si>
  <si>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</si>
  <si>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</si>
  <si>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</si>
  <si>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</si>
  <si>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</si>
  <si>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</si>
  <si>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</si>
  <si>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</si>
  <si>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</si>
  <si>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спеціальної освіти мистецькими школами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</si>
  <si>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</si>
  <si>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</si>
  <si>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</si>
  <si>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</si>
  <si>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</si>
  <si>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</si>
  <si>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</si>
  <si>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0112144</t>
  </si>
  <si>
    <t>Централізовані заходи з лікування хворих на цукровий та нецукровий діабет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</si>
  <si>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</si>
  <si>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</si>
  <si>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</si>
  <si>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</si>
  <si>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</si>
  <si>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</si>
  <si>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</si>
  <si>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</si>
  <si>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</si>
  <si>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</si>
  <si>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</si>
  <si>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</si>
  <si>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</si>
  <si>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</si>
  <si>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</si>
  <si>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</si>
  <si>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</si>
  <si>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</si>
  <si>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</si>
  <si>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</si>
  <si>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</si>
  <si>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</si>
  <si>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</si>
  <si>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</si>
  <si>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</si>
  <si>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</si>
  <si>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</si>
  <si>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</si>
  <si>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</si>
  <si>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</si>
  <si>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</si>
  <si>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</si>
  <si>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</si>
  <si>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</si>
  <si>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</si>
  <si>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про виконання місцевого бюджету за І квартал 2021 року</t>
  </si>
  <si>
    <t>0117310</t>
  </si>
  <si>
    <t>Будівництво-1 об`єктів житлово-комунального господарства</t>
  </si>
  <si>
    <t>0118311</t>
  </si>
  <si>
    <t>0617361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</si>
  <si>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</si>
  <si>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</si>
  <si>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</si>
  <si>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</si>
  <si>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</si>
  <si>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</si>
  <si>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</si>
  <si>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</si>
  <si>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</si>
  <si>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13030200</t>
  </si>
  <si>
    <t>Рентна плата за користування надрами для видобування корисних копалин місцевого значення 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</si>
  <si>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</si>
  <si>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</si>
  <si>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</si>
  <si>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</si>
  <si>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</si>
  <si>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</si>
  <si>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</si>
  <si>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</si>
  <si>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</si>
  <si>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</si>
  <si>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</si>
  <si>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</si>
  <si>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</si>
  <si>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</si>
  <si>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</si>
  <si>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</si>
  <si>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</si>
  <si>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</si>
  <si>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21010300</t>
  </si>
  <si>
    <t>21080500</t>
  </si>
  <si>
    <t>Інші надходження </t>
  </si>
  <si>
    <t>21081100</t>
  </si>
  <si>
    <t>21081500</t>
  </si>
  <si>
    <t>22010300</t>
  </si>
  <si>
    <t>22012500</t>
  </si>
  <si>
    <t>22012600</t>
  </si>
  <si>
    <t>22012900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</si>
  <si>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</si>
  <si>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</si>
  <si>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</si>
  <si>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</si>
  <si>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</si>
  <si>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</si>
  <si>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</si>
  <si>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</si>
  <si>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</si>
  <si>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</si>
  <si>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</si>
  <si>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</si>
  <si>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</si>
  <si>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</si>
  <si>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</si>
  <si>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</si>
  <si>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</si>
  <si>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</si>
  <si>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25010100</t>
  </si>
  <si>
    <t>25010200</t>
  </si>
  <si>
    <t>25010300</t>
  </si>
  <si>
    <t>25010400</t>
  </si>
  <si>
    <t>25020100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</si>
  <si>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</si>
  <si>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об`єктах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</si>
</sst>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7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B1">
      <selection activeCell="C52" sqref="C52:G53"/>
    </sheetView>
  </sheetViews>
  <sheetFormatPr defaultColWidth="9.00390625" defaultRowHeight="12.75"/>
  <cols>
    <col min="1" max="1" width="0" style="0" hidden="1" customWidth="1"/>
    <col min="3" max="3" width="42.25390625" style="0" customWidth="1"/>
    <col min="4" max="5" width="15.00390625" style="0" customWidth="1"/>
    <col min="6" max="7" width="13.25390625" style="0" customWidth="1"/>
    <col min="8" max="8" width="11.625" style="0" customWidth="1"/>
  </cols>
  <sheetData>
    <row r="1" spans="2:9" ht="15.75">
      <c r="B1" s="23" t="s">
        <v>27</v>
      </c>
      <c r="C1" s="23"/>
      <c r="D1" s="23"/>
      <c r="E1" s="23"/>
      <c r="F1" s="23"/>
      <c r="G1" s="23"/>
      <c r="H1" s="23"/>
      <c r="I1" s="23"/>
    </row>
    <row r="2" spans="2:9" ht="14.25">
      <c r="B2" s="24" t="s">
        <v>152</v>
      </c>
      <c r="C2" s="24"/>
      <c r="D2" s="24"/>
      <c r="E2" s="24"/>
      <c r="F2" s="24"/>
      <c r="G2" s="24"/>
      <c r="H2" s="24"/>
      <c r="I2" s="24"/>
    </row>
    <row r="3" spans="2:9" ht="14.25">
      <c r="B3" s="24" t="s">
        <v>0</v>
      </c>
      <c r="C3" s="24"/>
      <c r="D3" s="24"/>
      <c r="E3" s="24"/>
      <c r="F3" s="24"/>
      <c r="G3" s="24"/>
      <c r="H3" s="24"/>
      <c r="I3" s="24"/>
    </row>
    <row r="4" spans="2:9" ht="15.75">
      <c r="B4" s="15" t="s">
        <v>80</v>
      </c>
      <c r="C4" s="15"/>
      <c r="D4" s="16"/>
      <c r="E4" s="16"/>
      <c r="I4" s="2" t="s">
        <v>1</v>
      </c>
    </row>
    <row r="5" spans="1:9" ht="12.75">
      <c r="A5" s="25"/>
      <c r="B5" s="21" t="s">
        <v>82</v>
      </c>
      <c r="C5" s="21" t="s">
        <v>83</v>
      </c>
      <c r="D5" s="21" t="s">
        <v>84</v>
      </c>
      <c r="E5" s="22"/>
      <c r="F5" s="22"/>
      <c r="G5" s="22"/>
      <c r="H5" s="22"/>
      <c r="I5" s="22"/>
    </row>
    <row r="6" spans="1:9" ht="25.5">
      <c r="A6" s="25"/>
      <c r="B6" s="22"/>
      <c r="C6" s="22"/>
      <c r="D6" s="3" t="s">
        <v>29</v>
      </c>
      <c r="E6" s="3" t="s">
        <v>30</v>
      </c>
      <c r="F6" s="3" t="s">
        <v>31</v>
      </c>
      <c r="G6" s="13" t="s">
        <v>32</v>
      </c>
      <c r="H6" s="13" t="s">
        <v>33</v>
      </c>
      <c r="I6" s="13" t="s">
        <v>34</v>
      </c>
    </row>
    <row r="7" spans="1:9" ht="51">
      <c r="A7" s="14"/>
      <c r="B7" s="27" t="s">
        <v>157</v>
      </c>
      <c r="C7" s="28" t="s">
        <v>35</v>
      </c>
      <c r="D7" s="29">
        <v>46712000</v>
      </c>
      <c r="E7" s="29">
        <v>46712000</v>
      </c>
      <c r="F7" s="29">
        <v>9212000</v>
      </c>
      <c r="G7" s="29">
        <v>9117447.5</v>
      </c>
      <c r="H7" s="30">
        <v>-94552.5</v>
      </c>
      <c r="I7" s="30">
        <v>98.97359422492401</v>
      </c>
    </row>
    <row r="8" spans="1:9" ht="72" customHeight="1">
      <c r="A8" s="14"/>
      <c r="B8" s="27" t="s">
        <v>158</v>
      </c>
      <c r="C8" s="28" t="s">
        <v>36</v>
      </c>
      <c r="D8" s="29">
        <v>1850000</v>
      </c>
      <c r="E8" s="29">
        <v>1850000</v>
      </c>
      <c r="F8" s="29">
        <v>420000</v>
      </c>
      <c r="G8" s="29">
        <v>296360.72</v>
      </c>
      <c r="H8" s="30">
        <v>-123639.28</v>
      </c>
      <c r="I8" s="30">
        <v>70.56207619047619</v>
      </c>
    </row>
    <row r="9" spans="1:9" ht="43.5" customHeight="1">
      <c r="A9" s="14"/>
      <c r="B9" s="27" t="s">
        <v>159</v>
      </c>
      <c r="C9" s="28" t="s">
        <v>37</v>
      </c>
      <c r="D9" s="29">
        <v>14105000</v>
      </c>
      <c r="E9" s="29">
        <v>14105000</v>
      </c>
      <c r="F9" s="29">
        <v>1200000</v>
      </c>
      <c r="G9" s="29">
        <v>2436051.62</v>
      </c>
      <c r="H9" s="30">
        <v>1236051.62</v>
      </c>
      <c r="I9" s="30">
        <v>203.00430166666666</v>
      </c>
    </row>
    <row r="10" spans="1:9" ht="36.75" customHeight="1">
      <c r="A10" s="14"/>
      <c r="B10" s="27" t="s">
        <v>160</v>
      </c>
      <c r="C10" s="28" t="s">
        <v>38</v>
      </c>
      <c r="D10" s="29">
        <v>340000</v>
      </c>
      <c r="E10" s="29">
        <v>340000</v>
      </c>
      <c r="F10" s="29">
        <v>50000</v>
      </c>
      <c r="G10" s="29">
        <v>116184.35</v>
      </c>
      <c r="H10" s="30">
        <v>66184.35</v>
      </c>
      <c r="I10" s="30">
        <v>232.36870000000002</v>
      </c>
    </row>
    <row r="11" spans="1:9" ht="36.75" customHeight="1">
      <c r="A11" s="14"/>
      <c r="B11" s="27" t="s">
        <v>161</v>
      </c>
      <c r="C11" s="28" t="s">
        <v>39</v>
      </c>
      <c r="D11" s="29">
        <v>27200</v>
      </c>
      <c r="E11" s="29">
        <v>27200</v>
      </c>
      <c r="F11" s="29">
        <v>9000</v>
      </c>
      <c r="G11" s="29">
        <v>27234</v>
      </c>
      <c r="H11" s="30">
        <v>18234</v>
      </c>
      <c r="I11" s="30">
        <v>302.6</v>
      </c>
    </row>
    <row r="12" spans="1:9" ht="36.75" customHeight="1">
      <c r="A12" s="14"/>
      <c r="B12" s="27" t="s">
        <v>162</v>
      </c>
      <c r="C12" s="28" t="s">
        <v>87</v>
      </c>
      <c r="D12" s="29">
        <v>650000</v>
      </c>
      <c r="E12" s="29">
        <v>650000</v>
      </c>
      <c r="F12" s="29">
        <v>120000</v>
      </c>
      <c r="G12" s="29">
        <v>116367.31</v>
      </c>
      <c r="H12" s="30">
        <v>-3632.69</v>
      </c>
      <c r="I12" s="30">
        <v>96.97275833333333</v>
      </c>
    </row>
    <row r="13" spans="1:9" ht="66.75" customHeight="1">
      <c r="A13" s="14"/>
      <c r="B13" s="27" t="s">
        <v>163</v>
      </c>
      <c r="C13" s="28" t="s">
        <v>88</v>
      </c>
      <c r="D13" s="29">
        <v>81600</v>
      </c>
      <c r="E13" s="29">
        <v>81600</v>
      </c>
      <c r="F13" s="29">
        <v>11000</v>
      </c>
      <c r="G13" s="29">
        <v>25043.4</v>
      </c>
      <c r="H13" s="30">
        <v>14043.4</v>
      </c>
      <c r="I13" s="30">
        <v>227.66727272727275</v>
      </c>
    </row>
    <row r="14" spans="1:9" ht="47.25" customHeight="1">
      <c r="A14" s="14"/>
      <c r="B14" s="27" t="s">
        <v>164</v>
      </c>
      <c r="C14" s="28" t="s">
        <v>165</v>
      </c>
      <c r="D14" s="29">
        <v>2700</v>
      </c>
      <c r="E14" s="29">
        <v>2700</v>
      </c>
      <c r="F14" s="29">
        <v>500</v>
      </c>
      <c r="G14" s="29">
        <v>622.6</v>
      </c>
      <c r="H14" s="30">
        <v>122.6</v>
      </c>
      <c r="I14" s="30">
        <v>124.52</v>
      </c>
    </row>
    <row r="15" spans="1:9" ht="37.5" customHeight="1">
      <c r="A15" s="14"/>
      <c r="B15" s="27" t="s">
        <v>166</v>
      </c>
      <c r="C15" s="28" t="s">
        <v>167</v>
      </c>
      <c r="D15" s="29">
        <v>6300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</row>
    <row r="16" spans="1:9" ht="36.75" customHeight="1">
      <c r="A16" s="14"/>
      <c r="B16" s="27" t="s">
        <v>168</v>
      </c>
      <c r="C16" s="28" t="s">
        <v>169</v>
      </c>
      <c r="D16" s="29">
        <v>0</v>
      </c>
      <c r="E16" s="29">
        <v>6300</v>
      </c>
      <c r="F16" s="29">
        <v>1000</v>
      </c>
      <c r="G16" s="29">
        <v>0</v>
      </c>
      <c r="H16" s="30">
        <v>-1000</v>
      </c>
      <c r="I16" s="30">
        <v>0</v>
      </c>
    </row>
    <row r="17" spans="1:9" ht="18.75" customHeight="1">
      <c r="A17" s="14"/>
      <c r="B17" s="27" t="s">
        <v>170</v>
      </c>
      <c r="C17" s="28" t="s">
        <v>40</v>
      </c>
      <c r="D17" s="29">
        <v>500000</v>
      </c>
      <c r="E17" s="29">
        <v>500000</v>
      </c>
      <c r="F17" s="29">
        <v>82000</v>
      </c>
      <c r="G17" s="29">
        <v>121943.57</v>
      </c>
      <c r="H17" s="30">
        <v>39943.57</v>
      </c>
      <c r="I17" s="30">
        <v>148.71167073170733</v>
      </c>
    </row>
    <row r="18" spans="1:9" ht="23.25" customHeight="1">
      <c r="A18" s="14"/>
      <c r="B18" s="27" t="s">
        <v>171</v>
      </c>
      <c r="C18" s="28" t="s">
        <v>40</v>
      </c>
      <c r="D18" s="29">
        <v>2000000</v>
      </c>
      <c r="E18" s="29">
        <v>2000000</v>
      </c>
      <c r="F18" s="29">
        <v>310000</v>
      </c>
      <c r="G18" s="29">
        <v>410846.5</v>
      </c>
      <c r="H18" s="30">
        <v>100846.5</v>
      </c>
      <c r="I18" s="30">
        <v>132.53112903225806</v>
      </c>
    </row>
    <row r="19" spans="1:9" ht="42.75" customHeight="1">
      <c r="A19" s="14"/>
      <c r="B19" s="27" t="s">
        <v>172</v>
      </c>
      <c r="C19" s="28" t="s">
        <v>89</v>
      </c>
      <c r="D19" s="29">
        <v>520100</v>
      </c>
      <c r="E19" s="29">
        <v>520100</v>
      </c>
      <c r="F19" s="29">
        <v>120100</v>
      </c>
      <c r="G19" s="29">
        <v>115570.82</v>
      </c>
      <c r="H19" s="30">
        <v>-4529.179999999993</v>
      </c>
      <c r="I19" s="30">
        <v>96.22882597835138</v>
      </c>
    </row>
    <row r="20" spans="1:9" ht="56.25" customHeight="1">
      <c r="A20" s="14"/>
      <c r="B20" s="27" t="s">
        <v>173</v>
      </c>
      <c r="C20" s="28" t="s">
        <v>90</v>
      </c>
      <c r="D20" s="29">
        <v>20000</v>
      </c>
      <c r="E20" s="29">
        <v>20000</v>
      </c>
      <c r="F20" s="29">
        <v>3500</v>
      </c>
      <c r="G20" s="29">
        <v>3000</v>
      </c>
      <c r="H20" s="30">
        <v>-500</v>
      </c>
      <c r="I20" s="30">
        <v>85.71428571428571</v>
      </c>
    </row>
    <row r="21" spans="1:9" ht="53.25" customHeight="1">
      <c r="A21" s="14"/>
      <c r="B21" s="27" t="s">
        <v>174</v>
      </c>
      <c r="C21" s="28" t="s">
        <v>91</v>
      </c>
      <c r="D21" s="29">
        <v>704500</v>
      </c>
      <c r="E21" s="29">
        <v>704500</v>
      </c>
      <c r="F21" s="29">
        <v>0</v>
      </c>
      <c r="G21" s="29">
        <v>9553.06</v>
      </c>
      <c r="H21" s="30">
        <v>9553.06</v>
      </c>
      <c r="I21" s="30">
        <v>0</v>
      </c>
    </row>
    <row r="22" spans="1:9" ht="55.5" customHeight="1">
      <c r="A22" s="14"/>
      <c r="B22" s="27" t="s">
        <v>175</v>
      </c>
      <c r="C22" s="28" t="s">
        <v>92</v>
      </c>
      <c r="D22" s="29">
        <v>400500</v>
      </c>
      <c r="E22" s="29">
        <v>400500</v>
      </c>
      <c r="F22" s="29">
        <v>0</v>
      </c>
      <c r="G22" s="29">
        <v>5852.01</v>
      </c>
      <c r="H22" s="30">
        <v>5852.01</v>
      </c>
      <c r="I22" s="30">
        <v>0</v>
      </c>
    </row>
    <row r="23" spans="1:9" ht="52.5" customHeight="1">
      <c r="A23" s="14"/>
      <c r="B23" s="27" t="s">
        <v>176</v>
      </c>
      <c r="C23" s="28" t="s">
        <v>93</v>
      </c>
      <c r="D23" s="29">
        <v>925000</v>
      </c>
      <c r="E23" s="29">
        <v>925000</v>
      </c>
      <c r="F23" s="29">
        <v>140000</v>
      </c>
      <c r="G23" s="29">
        <v>140056.33</v>
      </c>
      <c r="H23" s="30">
        <v>56.329999999987194</v>
      </c>
      <c r="I23" s="30">
        <v>100.04023571428571</v>
      </c>
    </row>
    <row r="24" spans="1:9" ht="18" customHeight="1">
      <c r="A24" s="14"/>
      <c r="B24" s="27" t="s">
        <v>177</v>
      </c>
      <c r="C24" s="28" t="s">
        <v>94</v>
      </c>
      <c r="D24" s="29">
        <v>760000</v>
      </c>
      <c r="E24" s="29">
        <v>760000</v>
      </c>
      <c r="F24" s="29">
        <v>140000</v>
      </c>
      <c r="G24" s="29">
        <v>173067.93</v>
      </c>
      <c r="H24" s="30">
        <v>33067.93</v>
      </c>
      <c r="I24" s="30">
        <v>123.61994999999999</v>
      </c>
    </row>
    <row r="25" spans="1:9" ht="45" customHeight="1">
      <c r="A25" s="14"/>
      <c r="B25" s="27" t="s">
        <v>178</v>
      </c>
      <c r="C25" s="28" t="s">
        <v>95</v>
      </c>
      <c r="D25" s="29">
        <v>4600000</v>
      </c>
      <c r="E25" s="29">
        <v>4600000</v>
      </c>
      <c r="F25" s="29">
        <v>900000</v>
      </c>
      <c r="G25" s="29">
        <v>1067075.69</v>
      </c>
      <c r="H25" s="30">
        <v>167075.69</v>
      </c>
      <c r="I25" s="30">
        <v>118.56396555555555</v>
      </c>
    </row>
    <row r="26" spans="1:9" ht="18.75" customHeight="1">
      <c r="A26" s="14"/>
      <c r="B26" s="27" t="s">
        <v>179</v>
      </c>
      <c r="C26" s="28" t="s">
        <v>96</v>
      </c>
      <c r="D26" s="29">
        <v>2364900</v>
      </c>
      <c r="E26" s="29">
        <v>2364900</v>
      </c>
      <c r="F26" s="29">
        <v>0</v>
      </c>
      <c r="G26" s="29">
        <v>59801.16</v>
      </c>
      <c r="H26" s="30">
        <v>59801.16</v>
      </c>
      <c r="I26" s="30">
        <v>0</v>
      </c>
    </row>
    <row r="27" spans="1:9" ht="52.5" customHeight="1">
      <c r="A27" s="14"/>
      <c r="B27" s="27" t="s">
        <v>180</v>
      </c>
      <c r="C27" s="28" t="s">
        <v>97</v>
      </c>
      <c r="D27" s="29">
        <v>1220000</v>
      </c>
      <c r="E27" s="29">
        <v>1220000</v>
      </c>
      <c r="F27" s="29">
        <v>100000</v>
      </c>
      <c r="G27" s="29">
        <v>96424.46</v>
      </c>
      <c r="H27" s="30">
        <v>-3575.5399999999936</v>
      </c>
      <c r="I27" s="30">
        <v>96.42446000000001</v>
      </c>
    </row>
    <row r="28" spans="1:9" ht="26.25" customHeight="1">
      <c r="A28" s="14"/>
      <c r="B28" s="27" t="s">
        <v>181</v>
      </c>
      <c r="C28" s="28" t="s">
        <v>182</v>
      </c>
      <c r="D28" s="29">
        <v>1000</v>
      </c>
      <c r="E28" s="29">
        <v>1000</v>
      </c>
      <c r="F28" s="29">
        <v>0</v>
      </c>
      <c r="G28" s="29">
        <v>0</v>
      </c>
      <c r="H28" s="30">
        <v>0</v>
      </c>
      <c r="I28" s="30">
        <v>0</v>
      </c>
    </row>
    <row r="29" spans="1:9" ht="15" customHeight="1">
      <c r="A29" s="14"/>
      <c r="B29" s="27" t="s">
        <v>183</v>
      </c>
      <c r="C29" s="28" t="s">
        <v>41</v>
      </c>
      <c r="D29" s="29">
        <v>300000</v>
      </c>
      <c r="E29" s="29">
        <v>300000</v>
      </c>
      <c r="F29" s="29">
        <v>50000</v>
      </c>
      <c r="G29" s="29">
        <v>20123.99</v>
      </c>
      <c r="H29" s="30">
        <v>-29876.01</v>
      </c>
      <c r="I29" s="30">
        <v>40.247980000000005</v>
      </c>
    </row>
    <row r="30" spans="1:9" ht="25.5" customHeight="1">
      <c r="A30" s="14"/>
      <c r="B30" s="27" t="s">
        <v>184</v>
      </c>
      <c r="C30" s="28" t="s">
        <v>42</v>
      </c>
      <c r="D30" s="29">
        <v>6940000</v>
      </c>
      <c r="E30" s="29">
        <v>6940000</v>
      </c>
      <c r="F30" s="29">
        <v>1300000</v>
      </c>
      <c r="G30" s="29">
        <v>1842321.67</v>
      </c>
      <c r="H30" s="30">
        <v>542321.67</v>
      </c>
      <c r="I30" s="30">
        <v>141.71705153846153</v>
      </c>
    </row>
    <row r="31" spans="1:9" ht="69" customHeight="1">
      <c r="A31" s="14"/>
      <c r="B31" s="27" t="s">
        <v>185</v>
      </c>
      <c r="C31" s="28" t="s">
        <v>98</v>
      </c>
      <c r="D31" s="29">
        <v>5700000</v>
      </c>
      <c r="E31" s="29">
        <v>5700000</v>
      </c>
      <c r="F31" s="29">
        <v>1100000</v>
      </c>
      <c r="G31" s="29">
        <v>1481914.38</v>
      </c>
      <c r="H31" s="30">
        <v>381914.38</v>
      </c>
      <c r="I31" s="30">
        <v>134.71948909090906</v>
      </c>
    </row>
    <row r="32" spans="1:9" ht="24.75" customHeight="1">
      <c r="A32" s="14"/>
      <c r="B32" s="27" t="s">
        <v>186</v>
      </c>
      <c r="C32" s="28" t="s">
        <v>43</v>
      </c>
      <c r="D32" s="29">
        <v>11400</v>
      </c>
      <c r="E32" s="29">
        <v>11400</v>
      </c>
      <c r="F32" s="29">
        <v>0</v>
      </c>
      <c r="G32" s="29">
        <v>12855</v>
      </c>
      <c r="H32" s="30">
        <v>12855</v>
      </c>
      <c r="I32" s="30">
        <v>0</v>
      </c>
    </row>
    <row r="33" spans="1:9" ht="21" customHeight="1">
      <c r="A33" s="14"/>
      <c r="B33" s="27" t="s">
        <v>187</v>
      </c>
      <c r="C33" s="28" t="s">
        <v>188</v>
      </c>
      <c r="D33" s="29">
        <v>0</v>
      </c>
      <c r="E33" s="29">
        <v>0</v>
      </c>
      <c r="F33" s="29">
        <v>0</v>
      </c>
      <c r="G33" s="29">
        <v>702.33</v>
      </c>
      <c r="H33" s="30">
        <v>702.33</v>
      </c>
      <c r="I33" s="30">
        <v>0</v>
      </c>
    </row>
    <row r="34" spans="1:9" ht="18.75" customHeight="1">
      <c r="A34" s="14"/>
      <c r="B34" s="27" t="s">
        <v>189</v>
      </c>
      <c r="C34" s="28" t="s">
        <v>45</v>
      </c>
      <c r="D34" s="29">
        <v>40500</v>
      </c>
      <c r="E34" s="29">
        <v>40500</v>
      </c>
      <c r="F34" s="29">
        <v>1800</v>
      </c>
      <c r="G34" s="29">
        <v>24489.02</v>
      </c>
      <c r="H34" s="30">
        <v>22689.02</v>
      </c>
      <c r="I34" s="30">
        <v>1360.5011111111112</v>
      </c>
    </row>
    <row r="35" spans="1:9" ht="52.5" customHeight="1">
      <c r="A35" s="14"/>
      <c r="B35" s="27" t="s">
        <v>190</v>
      </c>
      <c r="C35" s="28" t="s">
        <v>99</v>
      </c>
      <c r="D35" s="29">
        <v>160000</v>
      </c>
      <c r="E35" s="29">
        <v>160000</v>
      </c>
      <c r="F35" s="29">
        <v>9000</v>
      </c>
      <c r="G35" s="29">
        <v>15895</v>
      </c>
      <c r="H35" s="30">
        <v>6895</v>
      </c>
      <c r="I35" s="30">
        <v>176.61111111111111</v>
      </c>
    </row>
    <row r="36" spans="1:9" ht="50.25" customHeight="1">
      <c r="A36" s="14"/>
      <c r="B36" s="27" t="s">
        <v>191</v>
      </c>
      <c r="C36" s="28" t="s">
        <v>100</v>
      </c>
      <c r="D36" s="29">
        <v>35200</v>
      </c>
      <c r="E36" s="29">
        <v>35200</v>
      </c>
      <c r="F36" s="29">
        <v>4500</v>
      </c>
      <c r="G36" s="29">
        <v>16310</v>
      </c>
      <c r="H36" s="30">
        <v>11810</v>
      </c>
      <c r="I36" s="30">
        <v>362.44444444444446</v>
      </c>
    </row>
    <row r="37" spans="1:9" ht="27" customHeight="1">
      <c r="A37" s="14"/>
      <c r="B37" s="27" t="s">
        <v>192</v>
      </c>
      <c r="C37" s="28" t="s">
        <v>46</v>
      </c>
      <c r="D37" s="29">
        <v>502800</v>
      </c>
      <c r="E37" s="29">
        <v>502800</v>
      </c>
      <c r="F37" s="29">
        <v>110000</v>
      </c>
      <c r="G37" s="29">
        <v>106358.02</v>
      </c>
      <c r="H37" s="30">
        <v>-3641.98</v>
      </c>
      <c r="I37" s="30">
        <v>96.6891090909091</v>
      </c>
    </row>
    <row r="38" spans="1:9" ht="42" customHeight="1">
      <c r="A38" s="14"/>
      <c r="B38" s="27" t="s">
        <v>193</v>
      </c>
      <c r="C38" s="28" t="s">
        <v>101</v>
      </c>
      <c r="D38" s="29">
        <v>950400</v>
      </c>
      <c r="E38" s="29">
        <v>950400</v>
      </c>
      <c r="F38" s="29">
        <v>110000</v>
      </c>
      <c r="G38" s="29">
        <v>112920</v>
      </c>
      <c r="H38" s="30">
        <v>2920</v>
      </c>
      <c r="I38" s="30">
        <v>102.65454545454547</v>
      </c>
    </row>
    <row r="39" spans="1:9" ht="88.5" customHeight="1">
      <c r="A39" s="14"/>
      <c r="B39" s="27" t="s">
        <v>194</v>
      </c>
      <c r="C39" s="28" t="s">
        <v>102</v>
      </c>
      <c r="D39" s="29">
        <v>3200</v>
      </c>
      <c r="E39" s="29">
        <v>3200</v>
      </c>
      <c r="F39" s="29">
        <v>0</v>
      </c>
      <c r="G39" s="29">
        <v>0</v>
      </c>
      <c r="H39" s="30">
        <v>0</v>
      </c>
      <c r="I39" s="30">
        <v>0</v>
      </c>
    </row>
    <row r="40" spans="1:9" ht="57.75" customHeight="1">
      <c r="A40" s="14"/>
      <c r="B40" s="27" t="s">
        <v>195</v>
      </c>
      <c r="C40" s="28" t="s">
        <v>47</v>
      </c>
      <c r="D40" s="29">
        <v>111400</v>
      </c>
      <c r="E40" s="29">
        <v>111400</v>
      </c>
      <c r="F40" s="29">
        <v>24400</v>
      </c>
      <c r="G40" s="29">
        <v>42387.72</v>
      </c>
      <c r="H40" s="30">
        <v>17987.72</v>
      </c>
      <c r="I40" s="30">
        <v>173.72016393442624</v>
      </c>
    </row>
    <row r="41" spans="1:9" ht="51.75" customHeight="1">
      <c r="A41" s="14"/>
      <c r="B41" s="27" t="s">
        <v>196</v>
      </c>
      <c r="C41" s="28" t="s">
        <v>48</v>
      </c>
      <c r="D41" s="29">
        <v>1500</v>
      </c>
      <c r="E41" s="29">
        <v>1500</v>
      </c>
      <c r="F41" s="29">
        <v>0</v>
      </c>
      <c r="G41" s="29">
        <v>766.61</v>
      </c>
      <c r="H41" s="30">
        <v>766.61</v>
      </c>
      <c r="I41" s="30">
        <v>0</v>
      </c>
    </row>
    <row r="42" spans="1:9" ht="40.5" customHeight="1">
      <c r="A42" s="14"/>
      <c r="B42" s="27" t="s">
        <v>197</v>
      </c>
      <c r="C42" s="28" t="s">
        <v>49</v>
      </c>
      <c r="D42" s="29">
        <v>4500</v>
      </c>
      <c r="E42" s="29">
        <v>4500</v>
      </c>
      <c r="F42" s="29">
        <v>500</v>
      </c>
      <c r="G42" s="29">
        <v>578</v>
      </c>
      <c r="H42" s="30">
        <v>78</v>
      </c>
      <c r="I42" s="30">
        <v>115.6</v>
      </c>
    </row>
    <row r="43" spans="1:9" ht="21.75" customHeight="1">
      <c r="A43" s="14"/>
      <c r="B43" s="27" t="s">
        <v>198</v>
      </c>
      <c r="C43" s="28" t="s">
        <v>44</v>
      </c>
      <c r="D43" s="29">
        <v>15500</v>
      </c>
      <c r="E43" s="29">
        <v>15500</v>
      </c>
      <c r="F43" s="29">
        <v>2000</v>
      </c>
      <c r="G43" s="29">
        <v>18350.73</v>
      </c>
      <c r="H43" s="30">
        <v>16350.73</v>
      </c>
      <c r="I43" s="30">
        <v>917.5364999999999</v>
      </c>
    </row>
    <row r="44" spans="1:9" ht="83.25" customHeight="1">
      <c r="A44" s="14"/>
      <c r="B44" s="27" t="s">
        <v>199</v>
      </c>
      <c r="C44" s="28" t="s">
        <v>85</v>
      </c>
      <c r="D44" s="29">
        <v>100400</v>
      </c>
      <c r="E44" s="29">
        <v>100400</v>
      </c>
      <c r="F44" s="29">
        <v>0</v>
      </c>
      <c r="G44" s="29">
        <v>0</v>
      </c>
      <c r="H44" s="30">
        <v>0</v>
      </c>
      <c r="I44" s="30">
        <v>0</v>
      </c>
    </row>
    <row r="45" spans="1:9" ht="81" customHeight="1">
      <c r="A45" s="14"/>
      <c r="B45" s="27" t="s">
        <v>200</v>
      </c>
      <c r="C45" s="28" t="s">
        <v>50</v>
      </c>
      <c r="D45" s="29">
        <v>1000</v>
      </c>
      <c r="E45" s="29">
        <v>1000</v>
      </c>
      <c r="F45" s="29">
        <v>0</v>
      </c>
      <c r="G45" s="29">
        <v>600</v>
      </c>
      <c r="H45" s="30">
        <v>600</v>
      </c>
      <c r="I45" s="30">
        <v>0</v>
      </c>
    </row>
    <row r="46" spans="1:9" ht="20.25" customHeight="1">
      <c r="A46" s="14"/>
      <c r="B46" s="27" t="s">
        <v>201</v>
      </c>
      <c r="C46" s="28" t="s">
        <v>103</v>
      </c>
      <c r="D46" s="29">
        <v>21927200</v>
      </c>
      <c r="E46" s="29">
        <v>21927200</v>
      </c>
      <c r="F46" s="29">
        <v>5481900</v>
      </c>
      <c r="G46" s="29">
        <v>5481900</v>
      </c>
      <c r="H46" s="30">
        <v>0</v>
      </c>
      <c r="I46" s="30">
        <v>100</v>
      </c>
    </row>
    <row r="47" spans="1:9" ht="30.75" customHeight="1">
      <c r="A47" s="14"/>
      <c r="B47" s="27" t="s">
        <v>202</v>
      </c>
      <c r="C47" s="28" t="s">
        <v>104</v>
      </c>
      <c r="D47" s="29">
        <v>68036600</v>
      </c>
      <c r="E47" s="29">
        <v>68036600</v>
      </c>
      <c r="F47" s="29">
        <v>14369100</v>
      </c>
      <c r="G47" s="29">
        <v>14369100</v>
      </c>
      <c r="H47" s="30">
        <v>0</v>
      </c>
      <c r="I47" s="30">
        <v>100</v>
      </c>
    </row>
    <row r="48" spans="1:9" ht="69" customHeight="1">
      <c r="A48" s="14"/>
      <c r="B48" s="27" t="s">
        <v>203</v>
      </c>
      <c r="C48" s="28" t="s">
        <v>79</v>
      </c>
      <c r="D48" s="29">
        <v>3665967</v>
      </c>
      <c r="E48" s="29">
        <v>3665967</v>
      </c>
      <c r="F48" s="29">
        <v>916494</v>
      </c>
      <c r="G48" s="29">
        <v>916494</v>
      </c>
      <c r="H48" s="30">
        <v>0</v>
      </c>
      <c r="I48" s="30">
        <v>100</v>
      </c>
    </row>
    <row r="49" spans="1:9" ht="47.25" customHeight="1">
      <c r="A49" s="14"/>
      <c r="B49" s="27" t="s">
        <v>204</v>
      </c>
      <c r="C49" s="28" t="s">
        <v>105</v>
      </c>
      <c r="D49" s="29">
        <v>1086500</v>
      </c>
      <c r="E49" s="29">
        <v>1086500</v>
      </c>
      <c r="F49" s="29">
        <v>276840</v>
      </c>
      <c r="G49" s="29">
        <v>276840</v>
      </c>
      <c r="H49" s="30">
        <v>0</v>
      </c>
      <c r="I49" s="30">
        <v>100</v>
      </c>
    </row>
    <row r="50" spans="1:9" ht="56.25" customHeight="1">
      <c r="A50" s="14"/>
      <c r="B50" s="27" t="s">
        <v>205</v>
      </c>
      <c r="C50" s="28" t="s">
        <v>86</v>
      </c>
      <c r="D50" s="29">
        <v>154377</v>
      </c>
      <c r="E50" s="29">
        <v>154377</v>
      </c>
      <c r="F50" s="29">
        <v>22947</v>
      </c>
      <c r="G50" s="29">
        <v>22947</v>
      </c>
      <c r="H50" s="30">
        <v>0</v>
      </c>
      <c r="I50" s="30">
        <v>100</v>
      </c>
    </row>
    <row r="51" spans="1:9" ht="60.75" customHeight="1">
      <c r="A51" s="14"/>
      <c r="B51" s="27" t="s">
        <v>206</v>
      </c>
      <c r="C51" s="28" t="s">
        <v>207</v>
      </c>
      <c r="D51" s="29">
        <v>581300</v>
      </c>
      <c r="E51" s="29">
        <v>581300</v>
      </c>
      <c r="F51" s="29">
        <v>290649</v>
      </c>
      <c r="G51" s="29">
        <v>290649</v>
      </c>
      <c r="H51" s="30">
        <v>0</v>
      </c>
      <c r="I51" s="30">
        <v>100</v>
      </c>
    </row>
    <row r="52" spans="1:9" ht="38.25" customHeight="1">
      <c r="A52" s="14"/>
      <c r="B52" s="31" t="s">
        <v>24</v>
      </c>
      <c r="C52" s="32" t="s">
        <v>208</v>
      </c>
      <c r="D52" s="30">
        <v>92668600</v>
      </c>
      <c r="E52" s="30">
        <v>92668600</v>
      </c>
      <c r="F52" s="30">
        <v>15531300</v>
      </c>
      <c r="G52" s="30">
        <v>18035075.5</v>
      </c>
      <c r="H52" s="30">
        <v>2503775.5</v>
      </c>
      <c r="I52" s="30">
        <v>116.1208366331215</v>
      </c>
    </row>
    <row r="53" spans="1:9" ht="25.5" customHeight="1">
      <c r="A53" s="14"/>
      <c r="B53" s="31" t="s">
        <v>24</v>
      </c>
      <c r="C53" s="32" t="s">
        <v>25</v>
      </c>
      <c r="D53" s="30">
        <v>188120544</v>
      </c>
      <c r="E53" s="30">
        <v>188120544</v>
      </c>
      <c r="F53" s="30">
        <v>36889230</v>
      </c>
      <c r="G53" s="30">
        <v>39393005.5</v>
      </c>
      <c r="H53" s="30">
        <v>2503775.5</v>
      </c>
      <c r="I53" s="30">
        <v>106.78728046099091</v>
      </c>
    </row>
    <row r="54" ht="25.5" customHeight="1">
      <c r="A54" s="14"/>
    </row>
    <row r="55" ht="51.75" customHeight="1">
      <c r="A55" s="14"/>
    </row>
    <row r="56" ht="28.5" customHeight="1">
      <c r="A56" s="14"/>
    </row>
    <row r="57" ht="42.75" customHeight="1">
      <c r="A57" s="14"/>
    </row>
    <row r="58" ht="102.75" customHeight="1">
      <c r="A58" s="14"/>
    </row>
    <row r="59" ht="53.25" customHeight="1">
      <c r="A59" s="14"/>
    </row>
    <row r="60" ht="53.25" customHeight="1">
      <c r="A60" s="14"/>
    </row>
    <row r="61" ht="19.5" customHeight="1">
      <c r="A61" s="14"/>
    </row>
    <row r="62" ht="51" customHeight="1">
      <c r="A62" s="14"/>
    </row>
    <row r="63" ht="55.5" customHeight="1">
      <c r="A63" s="14"/>
    </row>
    <row r="64" ht="14.25" customHeight="1">
      <c r="A64" s="14"/>
    </row>
    <row r="65" ht="17.25" customHeight="1">
      <c r="A65" s="14"/>
    </row>
    <row r="66" ht="15" customHeight="1">
      <c r="A66" s="14"/>
    </row>
    <row r="67" ht="101.25" customHeight="1">
      <c r="A67" s="14"/>
    </row>
    <row r="68" ht="18.75" customHeight="1">
      <c r="A68" s="14"/>
    </row>
    <row r="69" ht="30.75" customHeight="1">
      <c r="A69" s="14"/>
    </row>
    <row r="70" ht="89.25" customHeight="1">
      <c r="A70" s="14"/>
    </row>
    <row r="71" ht="91.5" customHeight="1">
      <c r="A71" s="14"/>
    </row>
    <row r="72" ht="18.75" customHeight="1">
      <c r="A72" s="14"/>
    </row>
    <row r="73" ht="19.5" customHeight="1">
      <c r="A73" s="14"/>
    </row>
    <row r="74" ht="28.5" customHeight="1">
      <c r="A74" s="14"/>
    </row>
    <row r="75" ht="18" customHeight="1">
      <c r="A75" s="14"/>
    </row>
    <row r="76" ht="29.25" customHeight="1">
      <c r="A76" s="14"/>
    </row>
    <row r="77" ht="29.25" customHeight="1">
      <c r="A77" s="14"/>
    </row>
    <row r="78" ht="31.5" customHeight="1">
      <c r="A78" s="14"/>
    </row>
    <row r="79" ht="28.5" customHeight="1">
      <c r="A79" s="14"/>
    </row>
    <row r="80" ht="78" customHeight="1">
      <c r="A80" s="14"/>
    </row>
    <row r="81" ht="25.5" customHeight="1">
      <c r="A81" s="14"/>
    </row>
    <row r="82" ht="50.25" customHeight="1">
      <c r="A82" s="14"/>
    </row>
    <row r="83" ht="62.25" customHeight="1">
      <c r="A83" s="14"/>
    </row>
    <row r="84" ht="18" customHeight="1">
      <c r="A84" s="14"/>
    </row>
    <row r="85" ht="21" customHeight="1">
      <c r="A85" s="14"/>
    </row>
    <row r="86" ht="15.75" customHeight="1">
      <c r="A86" s="14"/>
    </row>
  </sheetData>
  <mergeCells count="7">
    <mergeCell ref="A5:A6"/>
    <mergeCell ref="C5:C6"/>
    <mergeCell ref="D5:I5"/>
    <mergeCell ref="B5:B6"/>
    <mergeCell ref="B1:I1"/>
    <mergeCell ref="B2:I2"/>
    <mergeCell ref="B3:I3"/>
  </mergeCells>
  <printOptions/>
  <pageMargins left="0.32" right="0.21" top="0.24" bottom="0.25" header="0.21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4">
      <selection activeCell="B2" sqref="B2:K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6.125" style="0" customWidth="1"/>
    <col min="7" max="15" width="15.75390625" style="0" hidden="1" customWidth="1"/>
  </cols>
  <sheetData>
    <row r="1" spans="2:8" ht="15.75">
      <c r="B1" s="23" t="s">
        <v>27</v>
      </c>
      <c r="C1" s="23"/>
      <c r="D1" s="23"/>
      <c r="E1" s="23"/>
      <c r="F1" s="23"/>
      <c r="G1" s="23"/>
      <c r="H1" s="23"/>
    </row>
    <row r="2" spans="2:11" ht="14.25">
      <c r="B2" s="24" t="s">
        <v>152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10" t="s">
        <v>78</v>
      </c>
      <c r="B4" s="11"/>
      <c r="C4" s="12"/>
      <c r="F4" s="2" t="s">
        <v>1</v>
      </c>
      <c r="K4" s="2" t="s">
        <v>1</v>
      </c>
    </row>
    <row r="5" spans="1:15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7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5" ht="12.75">
      <c r="A6" s="4" t="s">
        <v>17</v>
      </c>
      <c r="B6" s="5" t="s">
        <v>18</v>
      </c>
      <c r="C6" s="6">
        <v>40450032</v>
      </c>
      <c r="D6" s="6">
        <v>41028032</v>
      </c>
      <c r="E6" s="6">
        <v>10930346.159999996</v>
      </c>
      <c r="F6" s="6">
        <v>10809659.45</v>
      </c>
      <c r="G6" s="6">
        <v>0</v>
      </c>
      <c r="H6" s="6">
        <v>2294323.48</v>
      </c>
      <c r="I6" s="6">
        <v>0</v>
      </c>
      <c r="J6" s="6">
        <f aca="true" t="shared" si="0" ref="J6:J39">E6-F6</f>
        <v>120686.70999999717</v>
      </c>
      <c r="K6" s="6">
        <f aca="true" t="shared" si="1" ref="K6:K39">D6-F6</f>
        <v>30218372.55</v>
      </c>
      <c r="L6" s="6">
        <f aca="true" t="shared" si="2" ref="L6:L39">IF(E6=0,0,(F6/E6)*100)</f>
        <v>98.89585646938013</v>
      </c>
      <c r="M6" s="6" t="e">
        <f>D6-#REF!</f>
        <v>#REF!</v>
      </c>
      <c r="N6" s="6" t="e">
        <f>E6-#REF!</f>
        <v>#REF!</v>
      </c>
      <c r="O6" s="6" t="e">
        <f>IF(E6=0,0,(#REF!/E6)*100)</f>
        <v>#REF!</v>
      </c>
    </row>
    <row r="7" spans="1:15" ht="51">
      <c r="A7" s="7" t="s">
        <v>110</v>
      </c>
      <c r="B7" s="8" t="s">
        <v>19</v>
      </c>
      <c r="C7" s="9">
        <v>19118527</v>
      </c>
      <c r="D7" s="9">
        <v>19108527</v>
      </c>
      <c r="E7" s="9">
        <v>4752985.53</v>
      </c>
      <c r="F7" s="9">
        <v>4714294.47</v>
      </c>
      <c r="G7" s="9">
        <v>0</v>
      </c>
      <c r="H7" s="9">
        <v>1462583.91</v>
      </c>
      <c r="I7" s="9">
        <v>0</v>
      </c>
      <c r="J7" s="9">
        <f t="shared" si="0"/>
        <v>38691.06000000052</v>
      </c>
      <c r="K7" s="9">
        <f t="shared" si="1"/>
        <v>14394232.530000001</v>
      </c>
      <c r="L7" s="9">
        <f t="shared" si="2"/>
        <v>99.18596301722803</v>
      </c>
      <c r="M7" s="9" t="e">
        <f>D7-#REF!</f>
        <v>#REF!</v>
      </c>
      <c r="N7" s="9" t="e">
        <f>E7-#REF!</f>
        <v>#REF!</v>
      </c>
      <c r="O7" s="9" t="e">
        <f>IF(E7=0,0,(#REF!/E7)*100)</f>
        <v>#REF!</v>
      </c>
    </row>
    <row r="8" spans="1:15" ht="12.75">
      <c r="A8" s="7" t="s">
        <v>111</v>
      </c>
      <c r="B8" s="8" t="s">
        <v>58</v>
      </c>
      <c r="C8" s="9">
        <v>365000</v>
      </c>
      <c r="D8" s="9">
        <v>365000</v>
      </c>
      <c r="E8" s="9">
        <v>106645.87</v>
      </c>
      <c r="F8" s="9">
        <v>106486.67</v>
      </c>
      <c r="G8" s="9">
        <v>0</v>
      </c>
      <c r="H8" s="9">
        <v>46329.38</v>
      </c>
      <c r="I8" s="9">
        <v>0</v>
      </c>
      <c r="J8" s="9">
        <f t="shared" si="0"/>
        <v>159.1999999999971</v>
      </c>
      <c r="K8" s="9">
        <f t="shared" si="1"/>
        <v>258513.33000000002</v>
      </c>
      <c r="L8" s="9">
        <f t="shared" si="2"/>
        <v>99.85072089523955</v>
      </c>
      <c r="M8" s="9" t="e">
        <f>D8-#REF!</f>
        <v>#REF!</v>
      </c>
      <c r="N8" s="9" t="e">
        <f>E8-#REF!</f>
        <v>#REF!</v>
      </c>
      <c r="O8" s="9" t="e">
        <f>IF(E8=0,0,(#REF!/E8)*100)</f>
        <v>#REF!</v>
      </c>
    </row>
    <row r="9" spans="1:15" ht="25.5">
      <c r="A9" s="7" t="s">
        <v>112</v>
      </c>
      <c r="B9" s="8" t="s">
        <v>113</v>
      </c>
      <c r="C9" s="9">
        <v>3102639</v>
      </c>
      <c r="D9" s="9">
        <v>3102639</v>
      </c>
      <c r="E9" s="9">
        <v>844246.98</v>
      </c>
      <c r="F9" s="9">
        <v>807575.26</v>
      </c>
      <c r="G9" s="9">
        <v>0</v>
      </c>
      <c r="H9" s="9">
        <v>112189.48</v>
      </c>
      <c r="I9" s="9">
        <v>0</v>
      </c>
      <c r="J9" s="9">
        <f t="shared" si="0"/>
        <v>36671.71999999997</v>
      </c>
      <c r="K9" s="9">
        <f t="shared" si="1"/>
        <v>2295063.74</v>
      </c>
      <c r="L9" s="9">
        <f t="shared" si="2"/>
        <v>95.6562805827271</v>
      </c>
      <c r="M9" s="9" t="e">
        <f>D9-#REF!</f>
        <v>#REF!</v>
      </c>
      <c r="N9" s="9" t="e">
        <f>E9-#REF!</f>
        <v>#REF!</v>
      </c>
      <c r="O9" s="9" t="e">
        <f>IF(E9=0,0,(#REF!/E9)*100)</f>
        <v>#REF!</v>
      </c>
    </row>
    <row r="10" spans="1:15" ht="38.25">
      <c r="A10" s="7" t="s">
        <v>114</v>
      </c>
      <c r="B10" s="8" t="s">
        <v>59</v>
      </c>
      <c r="C10" s="9">
        <v>1719063</v>
      </c>
      <c r="D10" s="9">
        <v>1719063</v>
      </c>
      <c r="E10" s="9">
        <v>458260.3</v>
      </c>
      <c r="F10" s="9">
        <v>448783.15</v>
      </c>
      <c r="G10" s="9">
        <v>0</v>
      </c>
      <c r="H10" s="9">
        <v>51577.53</v>
      </c>
      <c r="I10" s="9">
        <v>0</v>
      </c>
      <c r="J10" s="9">
        <f t="shared" si="0"/>
        <v>9477.149999999965</v>
      </c>
      <c r="K10" s="9">
        <f t="shared" si="1"/>
        <v>1270279.85</v>
      </c>
      <c r="L10" s="9">
        <f t="shared" si="2"/>
        <v>97.93192864404794</v>
      </c>
      <c r="M10" s="9" t="e">
        <f>D10-#REF!</f>
        <v>#REF!</v>
      </c>
      <c r="N10" s="9" t="e">
        <f>E10-#REF!</f>
        <v>#REF!</v>
      </c>
      <c r="O10" s="9" t="e">
        <f>IF(E10=0,0,(#REF!/E10)*100)</f>
        <v>#REF!</v>
      </c>
    </row>
    <row r="11" spans="1:15" ht="25.5">
      <c r="A11" s="7" t="s">
        <v>115</v>
      </c>
      <c r="B11" s="8" t="s">
        <v>116</v>
      </c>
      <c r="C11" s="9">
        <v>581300</v>
      </c>
      <c r="D11" s="9">
        <v>581300</v>
      </c>
      <c r="E11" s="9">
        <v>290649</v>
      </c>
      <c r="F11" s="9">
        <v>265840.87</v>
      </c>
      <c r="G11" s="9">
        <v>0</v>
      </c>
      <c r="H11" s="9">
        <v>0</v>
      </c>
      <c r="I11" s="9">
        <v>0</v>
      </c>
      <c r="J11" s="9">
        <f t="shared" si="0"/>
        <v>24808.130000000005</v>
      </c>
      <c r="K11" s="9">
        <f t="shared" si="1"/>
        <v>315459.13</v>
      </c>
      <c r="L11" s="9">
        <f t="shared" si="2"/>
        <v>91.46457410828869</v>
      </c>
      <c r="M11" s="9" t="e">
        <f>D11-#REF!</f>
        <v>#REF!</v>
      </c>
      <c r="N11" s="9" t="e">
        <f>E11-#REF!</f>
        <v>#REF!</v>
      </c>
      <c r="O11" s="9" t="e">
        <f>IF(E11=0,0,(#REF!/E11)*100)</f>
        <v>#REF!</v>
      </c>
    </row>
    <row r="12" spans="1:15" ht="38.25">
      <c r="A12" s="7" t="s">
        <v>117</v>
      </c>
      <c r="B12" s="8" t="s">
        <v>60</v>
      </c>
      <c r="C12" s="9">
        <v>50000</v>
      </c>
      <c r="D12" s="9">
        <v>50000</v>
      </c>
      <c r="E12" s="9">
        <v>8997.93</v>
      </c>
      <c r="F12" s="9">
        <v>8997.93</v>
      </c>
      <c r="G12" s="9">
        <v>0</v>
      </c>
      <c r="H12" s="9">
        <v>236164.87</v>
      </c>
      <c r="I12" s="9">
        <v>0</v>
      </c>
      <c r="J12" s="9">
        <f t="shared" si="0"/>
        <v>0</v>
      </c>
      <c r="K12" s="9">
        <f t="shared" si="1"/>
        <v>41002.07</v>
      </c>
      <c r="L12" s="9">
        <f t="shared" si="2"/>
        <v>100</v>
      </c>
      <c r="M12" s="9" t="e">
        <f>D12-#REF!</f>
        <v>#REF!</v>
      </c>
      <c r="N12" s="9" t="e">
        <f>E12-#REF!</f>
        <v>#REF!</v>
      </c>
      <c r="O12" s="9" t="e">
        <f>IF(E12=0,0,(#REF!/E12)*100)</f>
        <v>#REF!</v>
      </c>
    </row>
    <row r="13" spans="1:15" ht="51">
      <c r="A13" s="7" t="s">
        <v>118</v>
      </c>
      <c r="B13" s="8" t="s">
        <v>20</v>
      </c>
      <c r="C13" s="9">
        <v>11831953</v>
      </c>
      <c r="D13" s="9">
        <v>11831953</v>
      </c>
      <c r="E13" s="9">
        <v>2316187.53</v>
      </c>
      <c r="F13" s="9">
        <v>2306968.08</v>
      </c>
      <c r="G13" s="9">
        <v>0</v>
      </c>
      <c r="H13" s="9">
        <v>0</v>
      </c>
      <c r="I13" s="9">
        <v>0</v>
      </c>
      <c r="J13" s="9">
        <f t="shared" si="0"/>
        <v>9219.44999999972</v>
      </c>
      <c r="K13" s="9">
        <f t="shared" si="1"/>
        <v>9524984.92</v>
      </c>
      <c r="L13" s="9">
        <f t="shared" si="2"/>
        <v>99.60195580536609</v>
      </c>
      <c r="M13" s="9" t="e">
        <f>D13-#REF!</f>
        <v>#REF!</v>
      </c>
      <c r="N13" s="9" t="e">
        <f>E13-#REF!</f>
        <v>#REF!</v>
      </c>
      <c r="O13" s="9" t="e">
        <f>IF(E13=0,0,(#REF!/E13)*100)</f>
        <v>#REF!</v>
      </c>
    </row>
    <row r="14" spans="1:15" ht="25.5">
      <c r="A14" s="7" t="s">
        <v>119</v>
      </c>
      <c r="B14" s="8" t="s">
        <v>61</v>
      </c>
      <c r="C14" s="9">
        <v>200000</v>
      </c>
      <c r="D14" s="9">
        <v>200000</v>
      </c>
      <c r="E14" s="9">
        <v>75700</v>
      </c>
      <c r="F14" s="9">
        <v>75700</v>
      </c>
      <c r="G14" s="9">
        <v>0</v>
      </c>
      <c r="H14" s="9">
        <v>21300</v>
      </c>
      <c r="I14" s="9">
        <v>0</v>
      </c>
      <c r="J14" s="9">
        <f t="shared" si="0"/>
        <v>0</v>
      </c>
      <c r="K14" s="9">
        <f t="shared" si="1"/>
        <v>124300</v>
      </c>
      <c r="L14" s="9">
        <f t="shared" si="2"/>
        <v>100</v>
      </c>
      <c r="M14" s="9" t="e">
        <f>D14-#REF!</f>
        <v>#REF!</v>
      </c>
      <c r="N14" s="9" t="e">
        <f>E14-#REF!</f>
        <v>#REF!</v>
      </c>
      <c r="O14" s="9" t="e">
        <f>IF(E14=0,0,(#REF!/E14)*100)</f>
        <v>#REF!</v>
      </c>
    </row>
    <row r="15" spans="1:15" ht="25.5">
      <c r="A15" s="7" t="s">
        <v>120</v>
      </c>
      <c r="B15" s="8" t="s">
        <v>62</v>
      </c>
      <c r="C15" s="9">
        <v>184000</v>
      </c>
      <c r="D15" s="9">
        <v>362000</v>
      </c>
      <c r="E15" s="9">
        <v>264000</v>
      </c>
      <c r="F15" s="9">
        <v>264000</v>
      </c>
      <c r="G15" s="9">
        <v>0</v>
      </c>
      <c r="H15" s="9">
        <v>0</v>
      </c>
      <c r="I15" s="9">
        <v>0</v>
      </c>
      <c r="J15" s="9">
        <f t="shared" si="0"/>
        <v>0</v>
      </c>
      <c r="K15" s="9">
        <f t="shared" si="1"/>
        <v>98000</v>
      </c>
      <c r="L15" s="9">
        <f t="shared" si="2"/>
        <v>100</v>
      </c>
      <c r="M15" s="9" t="e">
        <f>D15-#REF!</f>
        <v>#REF!</v>
      </c>
      <c r="N15" s="9" t="e">
        <f>E15-#REF!</f>
        <v>#REF!</v>
      </c>
      <c r="O15" s="9" t="e">
        <f>IF(E15=0,0,(#REF!/E15)*100)</f>
        <v>#REF!</v>
      </c>
    </row>
    <row r="16" spans="1:15" ht="12.75">
      <c r="A16" s="7" t="s">
        <v>121</v>
      </c>
      <c r="B16" s="8" t="s">
        <v>63</v>
      </c>
      <c r="C16" s="9">
        <v>1550000</v>
      </c>
      <c r="D16" s="9">
        <v>1550000</v>
      </c>
      <c r="E16" s="9">
        <v>1314515.21</v>
      </c>
      <c r="F16" s="9">
        <v>1314515.21</v>
      </c>
      <c r="G16" s="9">
        <v>0</v>
      </c>
      <c r="H16" s="9">
        <v>354597.3</v>
      </c>
      <c r="I16" s="9">
        <v>0</v>
      </c>
      <c r="J16" s="9">
        <f t="shared" si="0"/>
        <v>0</v>
      </c>
      <c r="K16" s="9">
        <f t="shared" si="1"/>
        <v>235484.79000000004</v>
      </c>
      <c r="L16" s="9">
        <f t="shared" si="2"/>
        <v>100</v>
      </c>
      <c r="M16" s="9" t="e">
        <f>D16-#REF!</f>
        <v>#REF!</v>
      </c>
      <c r="N16" s="9" t="e">
        <f>E16-#REF!</f>
        <v>#REF!</v>
      </c>
      <c r="O16" s="9" t="e">
        <f>IF(E16=0,0,(#REF!/E16)*100)</f>
        <v>#REF!</v>
      </c>
    </row>
    <row r="17" spans="1:15" ht="38.25">
      <c r="A17" s="7" t="s">
        <v>122</v>
      </c>
      <c r="B17" s="8" t="s">
        <v>64</v>
      </c>
      <c r="C17" s="9">
        <v>0</v>
      </c>
      <c r="D17" s="9">
        <v>400000</v>
      </c>
      <c r="E17" s="9">
        <v>50000</v>
      </c>
      <c r="F17" s="9">
        <v>50000</v>
      </c>
      <c r="G17" s="9">
        <v>0</v>
      </c>
      <c r="H17" s="9">
        <v>8000</v>
      </c>
      <c r="I17" s="9">
        <v>0</v>
      </c>
      <c r="J17" s="9">
        <f t="shared" si="0"/>
        <v>0</v>
      </c>
      <c r="K17" s="9">
        <f t="shared" si="1"/>
        <v>350000</v>
      </c>
      <c r="L17" s="9">
        <f t="shared" si="2"/>
        <v>100</v>
      </c>
      <c r="M17" s="9" t="e">
        <f>D17-#REF!</f>
        <v>#REF!</v>
      </c>
      <c r="N17" s="9" t="e">
        <f>E17-#REF!</f>
        <v>#REF!</v>
      </c>
      <c r="O17" s="9" t="e">
        <f>IF(E17=0,0,(#REF!/E17)*100)</f>
        <v>#REF!</v>
      </c>
    </row>
    <row r="18" spans="1:15" ht="12.75">
      <c r="A18" s="7" t="s">
        <v>123</v>
      </c>
      <c r="B18" s="8" t="s">
        <v>65</v>
      </c>
      <c r="C18" s="9">
        <v>1747550</v>
      </c>
      <c r="D18" s="9">
        <v>1757550</v>
      </c>
      <c r="E18" s="9">
        <v>448157.81</v>
      </c>
      <c r="F18" s="9">
        <v>446497.81</v>
      </c>
      <c r="G18" s="9">
        <v>0</v>
      </c>
      <c r="H18" s="9">
        <v>0</v>
      </c>
      <c r="I18" s="9">
        <v>0</v>
      </c>
      <c r="J18" s="9">
        <f t="shared" si="0"/>
        <v>1660</v>
      </c>
      <c r="K18" s="9">
        <f t="shared" si="1"/>
        <v>1311052.19</v>
      </c>
      <c r="L18" s="9">
        <f t="shared" si="2"/>
        <v>99.62959476261275</v>
      </c>
      <c r="M18" s="9" t="e">
        <f>D18-#REF!</f>
        <v>#REF!</v>
      </c>
      <c r="N18" s="9" t="e">
        <f>E18-#REF!</f>
        <v>#REF!</v>
      </c>
      <c r="O18" s="9" t="e">
        <f>IF(E18=0,0,(#REF!/E18)*100)</f>
        <v>#REF!</v>
      </c>
    </row>
    <row r="19" spans="1:15" ht="25.5">
      <c r="A19" s="4" t="s">
        <v>66</v>
      </c>
      <c r="B19" s="5" t="s">
        <v>124</v>
      </c>
      <c r="C19" s="6">
        <v>128732758</v>
      </c>
      <c r="D19" s="6">
        <v>128732758</v>
      </c>
      <c r="E19" s="6">
        <v>29962476.88</v>
      </c>
      <c r="F19" s="6">
        <v>29869734.000000004</v>
      </c>
      <c r="G19" s="9">
        <v>0</v>
      </c>
      <c r="H19" s="9">
        <v>1581.01</v>
      </c>
      <c r="I19" s="9">
        <v>0</v>
      </c>
      <c r="J19" s="9">
        <f t="shared" si="0"/>
        <v>92742.87999999523</v>
      </c>
      <c r="K19" s="9">
        <f t="shared" si="1"/>
        <v>98863024</v>
      </c>
      <c r="L19" s="9">
        <f t="shared" si="2"/>
        <v>99.69046991551656</v>
      </c>
      <c r="M19" s="9" t="e">
        <f>D19-#REF!</f>
        <v>#REF!</v>
      </c>
      <c r="N19" s="9" t="e">
        <f>E19-#REF!</f>
        <v>#REF!</v>
      </c>
      <c r="O19" s="9" t="e">
        <f>IF(E19=0,0,(#REF!/E19)*100)</f>
        <v>#REF!</v>
      </c>
    </row>
    <row r="20" spans="1:15" ht="25.5">
      <c r="A20" s="7" t="s">
        <v>125</v>
      </c>
      <c r="B20" s="8" t="s">
        <v>126</v>
      </c>
      <c r="C20" s="9">
        <v>1165860</v>
      </c>
      <c r="D20" s="9">
        <v>1165860</v>
      </c>
      <c r="E20" s="9">
        <v>244431.93</v>
      </c>
      <c r="F20" s="9">
        <v>244431.93</v>
      </c>
      <c r="G20" s="9">
        <v>0</v>
      </c>
      <c r="H20" s="9">
        <v>0</v>
      </c>
      <c r="I20" s="9">
        <v>0</v>
      </c>
      <c r="J20" s="9">
        <f t="shared" si="0"/>
        <v>0</v>
      </c>
      <c r="K20" s="9">
        <f t="shared" si="1"/>
        <v>921428.0700000001</v>
      </c>
      <c r="L20" s="9">
        <f t="shared" si="2"/>
        <v>100</v>
      </c>
      <c r="M20" s="9" t="e">
        <f>D20-#REF!</f>
        <v>#REF!</v>
      </c>
      <c r="N20" s="9" t="e">
        <f>E20-#REF!</f>
        <v>#REF!</v>
      </c>
      <c r="O20" s="9" t="e">
        <f>IF(E20=0,0,(#REF!/E20)*100)</f>
        <v>#REF!</v>
      </c>
    </row>
    <row r="21" spans="1:15" ht="12.75">
      <c r="A21" s="7" t="s">
        <v>127</v>
      </c>
      <c r="B21" s="8" t="s">
        <v>67</v>
      </c>
      <c r="C21" s="9">
        <v>19688180</v>
      </c>
      <c r="D21" s="9">
        <v>19688180</v>
      </c>
      <c r="E21" s="9">
        <v>4830790.45</v>
      </c>
      <c r="F21" s="9">
        <v>4830754.15</v>
      </c>
      <c r="G21" s="9">
        <v>0</v>
      </c>
      <c r="H21" s="9">
        <v>0</v>
      </c>
      <c r="I21" s="9">
        <v>0</v>
      </c>
      <c r="J21" s="9">
        <f t="shared" si="0"/>
        <v>36.299999999813735</v>
      </c>
      <c r="K21" s="9">
        <f t="shared" si="1"/>
        <v>14857425.85</v>
      </c>
      <c r="L21" s="9">
        <f t="shared" si="2"/>
        <v>99.99924857017966</v>
      </c>
      <c r="M21" s="9" t="e">
        <f>D21-#REF!</f>
        <v>#REF!</v>
      </c>
      <c r="N21" s="9" t="e">
        <f>E21-#REF!</f>
        <v>#REF!</v>
      </c>
      <c r="O21" s="9" t="e">
        <f>IF(E21=0,0,(#REF!/E21)*100)</f>
        <v>#REF!</v>
      </c>
    </row>
    <row r="22" spans="1:15" ht="25.5">
      <c r="A22" s="7" t="s">
        <v>128</v>
      </c>
      <c r="B22" s="8" t="s">
        <v>129</v>
      </c>
      <c r="C22" s="9">
        <v>27161880</v>
      </c>
      <c r="D22" s="9">
        <v>27161880</v>
      </c>
      <c r="E22" s="9">
        <v>7990744.63</v>
      </c>
      <c r="F22" s="9">
        <v>7990622.989999999</v>
      </c>
      <c r="G22" s="9">
        <v>0</v>
      </c>
      <c r="H22" s="9">
        <v>0</v>
      </c>
      <c r="I22" s="9">
        <v>0</v>
      </c>
      <c r="J22" s="9">
        <f t="shared" si="0"/>
        <v>121.64000000059605</v>
      </c>
      <c r="K22" s="9">
        <f t="shared" si="1"/>
        <v>19171257.01</v>
      </c>
      <c r="L22" s="9">
        <f t="shared" si="2"/>
        <v>99.99847773886373</v>
      </c>
      <c r="M22" s="9" t="e">
        <f>D22-#REF!</f>
        <v>#REF!</v>
      </c>
      <c r="N22" s="9" t="e">
        <f>E22-#REF!</f>
        <v>#REF!</v>
      </c>
      <c r="O22" s="9" t="e">
        <f>IF(E22=0,0,(#REF!/E22)*100)</f>
        <v>#REF!</v>
      </c>
    </row>
    <row r="23" spans="1:15" ht="25.5">
      <c r="A23" s="7" t="s">
        <v>130</v>
      </c>
      <c r="B23" s="8" t="s">
        <v>129</v>
      </c>
      <c r="C23" s="9">
        <v>68036600</v>
      </c>
      <c r="D23" s="9">
        <v>68036600</v>
      </c>
      <c r="E23" s="9">
        <v>14369100</v>
      </c>
      <c r="F23" s="9">
        <v>14369100</v>
      </c>
      <c r="G23" s="6">
        <v>0</v>
      </c>
      <c r="H23" s="6">
        <v>1452525.25</v>
      </c>
      <c r="I23" s="6">
        <v>0</v>
      </c>
      <c r="J23" s="6">
        <f t="shared" si="0"/>
        <v>0</v>
      </c>
      <c r="K23" s="6">
        <f t="shared" si="1"/>
        <v>53667500</v>
      </c>
      <c r="L23" s="6">
        <f t="shared" si="2"/>
        <v>100</v>
      </c>
      <c r="M23" s="6" t="e">
        <f>D23-#REF!</f>
        <v>#REF!</v>
      </c>
      <c r="N23" s="6" t="e">
        <f>E23-#REF!</f>
        <v>#REF!</v>
      </c>
      <c r="O23" s="6" t="e">
        <f>IF(E23=0,0,(#REF!/E23)*100)</f>
        <v>#REF!</v>
      </c>
    </row>
    <row r="24" spans="1:15" ht="25.5">
      <c r="A24" s="7" t="s">
        <v>131</v>
      </c>
      <c r="B24" s="8" t="s">
        <v>108</v>
      </c>
      <c r="C24" s="9">
        <v>2464660</v>
      </c>
      <c r="D24" s="9">
        <v>2464660</v>
      </c>
      <c r="E24" s="9">
        <v>686439.21</v>
      </c>
      <c r="F24" s="9">
        <v>686438.71</v>
      </c>
      <c r="G24" s="9">
        <v>0</v>
      </c>
      <c r="H24" s="9">
        <v>146450.5</v>
      </c>
      <c r="I24" s="9">
        <v>0</v>
      </c>
      <c r="J24" s="9">
        <f t="shared" si="0"/>
        <v>0.5</v>
      </c>
      <c r="K24" s="9">
        <f t="shared" si="1"/>
        <v>1778221.29</v>
      </c>
      <c r="L24" s="9">
        <f t="shared" si="2"/>
        <v>99.99992716033805</v>
      </c>
      <c r="M24" s="9" t="e">
        <f>D24-#REF!</f>
        <v>#REF!</v>
      </c>
      <c r="N24" s="9" t="e">
        <f>E24-#REF!</f>
        <v>#REF!</v>
      </c>
      <c r="O24" s="9" t="e">
        <f>IF(E24=0,0,(#REF!/E24)*100)</f>
        <v>#REF!</v>
      </c>
    </row>
    <row r="25" spans="1:15" ht="12.75">
      <c r="A25" s="7" t="s">
        <v>132</v>
      </c>
      <c r="B25" s="8" t="s">
        <v>68</v>
      </c>
      <c r="C25" s="9">
        <v>3401945</v>
      </c>
      <c r="D25" s="9">
        <v>3401945</v>
      </c>
      <c r="E25" s="9">
        <v>743502.15</v>
      </c>
      <c r="F25" s="9">
        <v>743502.15</v>
      </c>
      <c r="G25" s="9">
        <v>0</v>
      </c>
      <c r="H25" s="9">
        <v>993051.7</v>
      </c>
      <c r="I25" s="9">
        <v>0</v>
      </c>
      <c r="J25" s="9">
        <f t="shared" si="0"/>
        <v>0</v>
      </c>
      <c r="K25" s="9">
        <f t="shared" si="1"/>
        <v>2658442.85</v>
      </c>
      <c r="L25" s="9">
        <f t="shared" si="2"/>
        <v>100</v>
      </c>
      <c r="M25" s="9" t="e">
        <f>D25-#REF!</f>
        <v>#REF!</v>
      </c>
      <c r="N25" s="9" t="e">
        <f>E25-#REF!</f>
        <v>#REF!</v>
      </c>
      <c r="O25" s="9" t="e">
        <f>IF(E25=0,0,(#REF!/E25)*100)</f>
        <v>#REF!</v>
      </c>
    </row>
    <row r="26" spans="1:15" ht="12.75">
      <c r="A26" s="7" t="s">
        <v>133</v>
      </c>
      <c r="B26" s="8" t="s">
        <v>69</v>
      </c>
      <c r="C26" s="9">
        <v>3349070</v>
      </c>
      <c r="D26" s="9">
        <v>3349070</v>
      </c>
      <c r="E26" s="9">
        <v>410925.7</v>
      </c>
      <c r="F26" s="9">
        <v>410925.7</v>
      </c>
      <c r="G26" s="9">
        <v>0</v>
      </c>
      <c r="H26" s="9">
        <v>51201.25</v>
      </c>
      <c r="I26" s="9">
        <v>0</v>
      </c>
      <c r="J26" s="9">
        <f t="shared" si="0"/>
        <v>0</v>
      </c>
      <c r="K26" s="9">
        <f t="shared" si="1"/>
        <v>2938144.3</v>
      </c>
      <c r="L26" s="9">
        <f t="shared" si="2"/>
        <v>100</v>
      </c>
      <c r="M26" s="9" t="e">
        <f>D26-#REF!</f>
        <v>#REF!</v>
      </c>
      <c r="N26" s="9" t="e">
        <f>E26-#REF!</f>
        <v>#REF!</v>
      </c>
      <c r="O26" s="9" t="e">
        <f>IF(E26=0,0,(#REF!/E26)*100)</f>
        <v>#REF!</v>
      </c>
    </row>
    <row r="27" spans="1:15" ht="25.5">
      <c r="A27" s="7" t="s">
        <v>134</v>
      </c>
      <c r="B27" s="8" t="s">
        <v>135</v>
      </c>
      <c r="C27" s="9">
        <v>32381</v>
      </c>
      <c r="D27" s="9">
        <v>32381</v>
      </c>
      <c r="E27" s="9">
        <v>5904.86</v>
      </c>
      <c r="F27" s="9">
        <v>5904.86</v>
      </c>
      <c r="G27" s="9">
        <v>0</v>
      </c>
      <c r="H27" s="9">
        <v>43747.12</v>
      </c>
      <c r="I27" s="9">
        <v>0</v>
      </c>
      <c r="J27" s="9">
        <f t="shared" si="0"/>
        <v>0</v>
      </c>
      <c r="K27" s="9">
        <f t="shared" si="1"/>
        <v>26476.14</v>
      </c>
      <c r="L27" s="9">
        <f t="shared" si="2"/>
        <v>100</v>
      </c>
      <c r="M27" s="9" t="e">
        <f>D27-#REF!</f>
        <v>#REF!</v>
      </c>
      <c r="N27" s="9" t="e">
        <f>E27-#REF!</f>
        <v>#REF!</v>
      </c>
      <c r="O27" s="9" t="e">
        <f>IF(E27=0,0,(#REF!/E27)*100)</f>
        <v>#REF!</v>
      </c>
    </row>
    <row r="28" spans="1:15" ht="25.5">
      <c r="A28" s="7" t="s">
        <v>136</v>
      </c>
      <c r="B28" s="8" t="s">
        <v>137</v>
      </c>
      <c r="C28" s="9">
        <v>1086500</v>
      </c>
      <c r="D28" s="9">
        <v>1086500</v>
      </c>
      <c r="E28" s="9">
        <v>276840</v>
      </c>
      <c r="F28" s="9">
        <v>184258.06</v>
      </c>
      <c r="G28" s="9">
        <v>0</v>
      </c>
      <c r="H28" s="9">
        <v>74955.98</v>
      </c>
      <c r="I28" s="9">
        <v>0</v>
      </c>
      <c r="J28" s="9">
        <f t="shared" si="0"/>
        <v>92581.94</v>
      </c>
      <c r="K28" s="9">
        <f t="shared" si="1"/>
        <v>902241.94</v>
      </c>
      <c r="L28" s="9">
        <f t="shared" si="2"/>
        <v>66.55760005779511</v>
      </c>
      <c r="M28" s="9" t="e">
        <f>D28-#REF!</f>
        <v>#REF!</v>
      </c>
      <c r="N28" s="9" t="e">
        <f>E28-#REF!</f>
        <v>#REF!</v>
      </c>
      <c r="O28" s="9" t="e">
        <f>IF(E28=0,0,(#REF!/E28)*100)</f>
        <v>#REF!</v>
      </c>
    </row>
    <row r="29" spans="1:15" ht="25.5">
      <c r="A29" s="7" t="s">
        <v>138</v>
      </c>
      <c r="B29" s="8" t="s">
        <v>139</v>
      </c>
      <c r="C29" s="9">
        <v>807861</v>
      </c>
      <c r="D29" s="9">
        <v>807861</v>
      </c>
      <c r="E29" s="9">
        <v>63718</v>
      </c>
      <c r="F29" s="9">
        <v>63718</v>
      </c>
      <c r="G29" s="9">
        <v>0</v>
      </c>
      <c r="H29" s="9">
        <v>103907.79</v>
      </c>
      <c r="I29" s="9">
        <v>0</v>
      </c>
      <c r="J29" s="9">
        <f t="shared" si="0"/>
        <v>0</v>
      </c>
      <c r="K29" s="9">
        <f t="shared" si="1"/>
        <v>744143</v>
      </c>
      <c r="L29" s="9">
        <f t="shared" si="2"/>
        <v>100</v>
      </c>
      <c r="M29" s="9" t="e">
        <f>D29-#REF!</f>
        <v>#REF!</v>
      </c>
      <c r="N29" s="9" t="e">
        <f>E29-#REF!</f>
        <v>#REF!</v>
      </c>
      <c r="O29" s="9" t="e">
        <f>IF(E29=0,0,(#REF!/E29)*100)</f>
        <v>#REF!</v>
      </c>
    </row>
    <row r="30" spans="1:15" ht="38.25">
      <c r="A30" s="7" t="s">
        <v>140</v>
      </c>
      <c r="B30" s="8" t="s">
        <v>141</v>
      </c>
      <c r="C30" s="9">
        <v>102411</v>
      </c>
      <c r="D30" s="9">
        <v>102411</v>
      </c>
      <c r="E30" s="9">
        <v>22947</v>
      </c>
      <c r="F30" s="9">
        <v>22947</v>
      </c>
      <c r="G30" s="9">
        <v>0</v>
      </c>
      <c r="H30" s="9">
        <v>1480</v>
      </c>
      <c r="I30" s="9">
        <v>0</v>
      </c>
      <c r="J30" s="9">
        <f t="shared" si="0"/>
        <v>0</v>
      </c>
      <c r="K30" s="9">
        <f t="shared" si="1"/>
        <v>79464</v>
      </c>
      <c r="L30" s="9">
        <f t="shared" si="2"/>
        <v>100</v>
      </c>
      <c r="M30" s="9" t="e">
        <f>D30-#REF!</f>
        <v>#REF!</v>
      </c>
      <c r="N30" s="9" t="e">
        <f>E30-#REF!</f>
        <v>#REF!</v>
      </c>
      <c r="O30" s="9" t="e">
        <f>IF(E30=0,0,(#REF!/E30)*100)</f>
        <v>#REF!</v>
      </c>
    </row>
    <row r="31" spans="1:15" ht="25.5">
      <c r="A31" s="7" t="s">
        <v>142</v>
      </c>
      <c r="B31" s="8" t="s">
        <v>22</v>
      </c>
      <c r="C31" s="9">
        <v>1435410</v>
      </c>
      <c r="D31" s="9">
        <v>1435410</v>
      </c>
      <c r="E31" s="9">
        <v>317132.95</v>
      </c>
      <c r="F31" s="9">
        <v>317130.45</v>
      </c>
      <c r="G31" s="9">
        <v>0</v>
      </c>
      <c r="H31" s="9">
        <v>37730.91</v>
      </c>
      <c r="I31" s="9">
        <v>0</v>
      </c>
      <c r="J31" s="9">
        <f t="shared" si="0"/>
        <v>2.5</v>
      </c>
      <c r="K31" s="9">
        <f t="shared" si="1"/>
        <v>1118279.55</v>
      </c>
      <c r="L31" s="9">
        <f t="shared" si="2"/>
        <v>99.9992116870858</v>
      </c>
      <c r="M31" s="9" t="e">
        <f>D31-#REF!</f>
        <v>#REF!</v>
      </c>
      <c r="N31" s="9" t="e">
        <f>E31-#REF!</f>
        <v>#REF!</v>
      </c>
      <c r="O31" s="9" t="e">
        <f>IF(E31=0,0,(#REF!/E31)*100)</f>
        <v>#REF!</v>
      </c>
    </row>
    <row r="32" spans="1:15" ht="25.5">
      <c r="A32" s="4" t="s">
        <v>21</v>
      </c>
      <c r="B32" s="5" t="s">
        <v>23</v>
      </c>
      <c r="C32" s="6">
        <v>16061189</v>
      </c>
      <c r="D32" s="6">
        <v>15811189</v>
      </c>
      <c r="E32" s="6">
        <v>3427052.79</v>
      </c>
      <c r="F32" s="6">
        <v>3421940.98</v>
      </c>
      <c r="G32" s="6">
        <v>0</v>
      </c>
      <c r="H32" s="6">
        <v>205235</v>
      </c>
      <c r="I32" s="6">
        <v>0</v>
      </c>
      <c r="J32" s="6">
        <f t="shared" si="0"/>
        <v>5111.810000000056</v>
      </c>
      <c r="K32" s="6">
        <f t="shared" si="1"/>
        <v>12389248.02</v>
      </c>
      <c r="L32" s="6">
        <f t="shared" si="2"/>
        <v>99.85083947306221</v>
      </c>
      <c r="M32" s="6" t="e">
        <f>D32-#REF!</f>
        <v>#REF!</v>
      </c>
      <c r="N32" s="6" t="e">
        <f>E32-#REF!</f>
        <v>#REF!</v>
      </c>
      <c r="O32" s="6" t="e">
        <f>IF(E32=0,0,(#REF!/E32)*100)</f>
        <v>#REF!</v>
      </c>
    </row>
    <row r="33" spans="1:15" ht="25.5">
      <c r="A33" s="7" t="s">
        <v>143</v>
      </c>
      <c r="B33" s="8" t="s">
        <v>126</v>
      </c>
      <c r="C33" s="9">
        <v>701026</v>
      </c>
      <c r="D33" s="9">
        <v>701026</v>
      </c>
      <c r="E33" s="9">
        <v>148368.01</v>
      </c>
      <c r="F33" s="9">
        <v>148368.01</v>
      </c>
      <c r="G33" s="9">
        <v>0</v>
      </c>
      <c r="H33" s="9">
        <v>57822.08</v>
      </c>
      <c r="I33" s="9">
        <v>0</v>
      </c>
      <c r="J33" s="9">
        <f t="shared" si="0"/>
        <v>0</v>
      </c>
      <c r="K33" s="9">
        <f t="shared" si="1"/>
        <v>552657.99</v>
      </c>
      <c r="L33" s="9">
        <f t="shared" si="2"/>
        <v>100</v>
      </c>
      <c r="M33" s="9" t="e">
        <f>D33-#REF!</f>
        <v>#REF!</v>
      </c>
      <c r="N33" s="9" t="e">
        <f>E33-#REF!</f>
        <v>#REF!</v>
      </c>
      <c r="O33" s="9" t="e">
        <f>IF(E33=0,0,(#REF!/E33)*100)</f>
        <v>#REF!</v>
      </c>
    </row>
    <row r="34" spans="1:15" ht="12.75">
      <c r="A34" s="7" t="s">
        <v>144</v>
      </c>
      <c r="B34" s="8" t="s">
        <v>107</v>
      </c>
      <c r="C34" s="9">
        <v>4585004</v>
      </c>
      <c r="D34" s="9">
        <v>4335004</v>
      </c>
      <c r="E34" s="9">
        <v>914412.86</v>
      </c>
      <c r="F34" s="9">
        <v>914412.86</v>
      </c>
      <c r="G34" s="9">
        <v>0</v>
      </c>
      <c r="H34" s="9">
        <v>73762.52</v>
      </c>
      <c r="I34" s="9">
        <v>0</v>
      </c>
      <c r="J34" s="9">
        <f t="shared" si="0"/>
        <v>0</v>
      </c>
      <c r="K34" s="9">
        <f t="shared" si="1"/>
        <v>3420591.14</v>
      </c>
      <c r="L34" s="9">
        <f t="shared" si="2"/>
        <v>100</v>
      </c>
      <c r="M34" s="9" t="e">
        <f>D34-#REF!</f>
        <v>#REF!</v>
      </c>
      <c r="N34" s="9" t="e">
        <f>E34-#REF!</f>
        <v>#REF!</v>
      </c>
      <c r="O34" s="9" t="e">
        <f>IF(E34=0,0,(#REF!/E34)*100)</f>
        <v>#REF!</v>
      </c>
    </row>
    <row r="35" spans="1:15" ht="12.75">
      <c r="A35" s="7" t="s">
        <v>145</v>
      </c>
      <c r="B35" s="8" t="s">
        <v>70</v>
      </c>
      <c r="C35" s="9">
        <v>3911938</v>
      </c>
      <c r="D35" s="9">
        <v>3911938</v>
      </c>
      <c r="E35" s="9">
        <v>912012.53</v>
      </c>
      <c r="F35" s="9">
        <v>911772.52</v>
      </c>
      <c r="G35" s="9">
        <v>0</v>
      </c>
      <c r="H35" s="9">
        <v>16821.3</v>
      </c>
      <c r="I35" s="9">
        <v>0</v>
      </c>
      <c r="J35" s="9">
        <f t="shared" si="0"/>
        <v>240.0100000000093</v>
      </c>
      <c r="K35" s="9">
        <f t="shared" si="1"/>
        <v>3000165.48</v>
      </c>
      <c r="L35" s="9">
        <f t="shared" si="2"/>
        <v>99.97368347559873</v>
      </c>
      <c r="M35" s="9" t="e">
        <f>D35-#REF!</f>
        <v>#REF!</v>
      </c>
      <c r="N35" s="9" t="e">
        <f>E35-#REF!</f>
        <v>#REF!</v>
      </c>
      <c r="O35" s="9" t="e">
        <f>IF(E35=0,0,(#REF!/E35)*100)</f>
        <v>#REF!</v>
      </c>
    </row>
    <row r="36" spans="1:15" ht="12.75">
      <c r="A36" s="7" t="s">
        <v>146</v>
      </c>
      <c r="B36" s="8" t="s">
        <v>71</v>
      </c>
      <c r="C36" s="9">
        <v>408418</v>
      </c>
      <c r="D36" s="9">
        <v>408418</v>
      </c>
      <c r="E36" s="9">
        <v>117622.81</v>
      </c>
      <c r="F36" s="9">
        <v>117622.81</v>
      </c>
      <c r="G36" s="9">
        <v>0</v>
      </c>
      <c r="H36" s="9">
        <v>35904.18</v>
      </c>
      <c r="I36" s="9">
        <v>0</v>
      </c>
      <c r="J36" s="9">
        <f t="shared" si="0"/>
        <v>0</v>
      </c>
      <c r="K36" s="9">
        <f t="shared" si="1"/>
        <v>290795.19</v>
      </c>
      <c r="L36" s="9">
        <f t="shared" si="2"/>
        <v>100</v>
      </c>
      <c r="M36" s="9" t="e">
        <f>D36-#REF!</f>
        <v>#REF!</v>
      </c>
      <c r="N36" s="9" t="e">
        <f>E36-#REF!</f>
        <v>#REF!</v>
      </c>
      <c r="O36" s="9" t="e">
        <f>IF(E36=0,0,(#REF!/E36)*100)</f>
        <v>#REF!</v>
      </c>
    </row>
    <row r="37" spans="1:15" ht="25.5">
      <c r="A37" s="7" t="s">
        <v>147</v>
      </c>
      <c r="B37" s="8" t="s">
        <v>72</v>
      </c>
      <c r="C37" s="9">
        <v>5277056</v>
      </c>
      <c r="D37" s="9">
        <v>5277056</v>
      </c>
      <c r="E37" s="9">
        <v>1141705.42</v>
      </c>
      <c r="F37" s="9">
        <v>1136834.22</v>
      </c>
      <c r="G37" s="9">
        <v>0</v>
      </c>
      <c r="H37" s="9">
        <v>20924.92</v>
      </c>
      <c r="I37" s="9">
        <v>0</v>
      </c>
      <c r="J37" s="9">
        <f t="shared" si="0"/>
        <v>4871.199999999953</v>
      </c>
      <c r="K37" s="9">
        <f t="shared" si="1"/>
        <v>4140221.7800000003</v>
      </c>
      <c r="L37" s="9">
        <f t="shared" si="2"/>
        <v>99.5733400302155</v>
      </c>
      <c r="M37" s="9" t="e">
        <f>D37-#REF!</f>
        <v>#REF!</v>
      </c>
      <c r="N37" s="9" t="e">
        <f>E37-#REF!</f>
        <v>#REF!</v>
      </c>
      <c r="O37" s="9" t="e">
        <f>IF(E37=0,0,(#REF!/E37)*100)</f>
        <v>#REF!</v>
      </c>
    </row>
    <row r="38" spans="1:15" ht="25.5">
      <c r="A38" s="7" t="s">
        <v>148</v>
      </c>
      <c r="B38" s="8" t="s">
        <v>73</v>
      </c>
      <c r="C38" s="9">
        <v>1177747</v>
      </c>
      <c r="D38" s="9">
        <v>1177747</v>
      </c>
      <c r="E38" s="9">
        <v>192931.16</v>
      </c>
      <c r="F38" s="9">
        <v>192930.56</v>
      </c>
      <c r="G38" s="6">
        <v>0</v>
      </c>
      <c r="H38" s="6">
        <v>23575.87</v>
      </c>
      <c r="I38" s="6">
        <v>0</v>
      </c>
      <c r="J38" s="6">
        <f t="shared" si="0"/>
        <v>0.6000000000058208</v>
      </c>
      <c r="K38" s="6">
        <f t="shared" si="1"/>
        <v>984816.44</v>
      </c>
      <c r="L38" s="6">
        <f t="shared" si="2"/>
        <v>99.99968900824521</v>
      </c>
      <c r="M38" s="6" t="e">
        <f>D38-#REF!</f>
        <v>#REF!</v>
      </c>
      <c r="N38" s="6" t="e">
        <f>E38-#REF!</f>
        <v>#REF!</v>
      </c>
      <c r="O38" s="6" t="e">
        <f>IF(E38=0,0,(#REF!/E38)*100)</f>
        <v>#REF!</v>
      </c>
    </row>
    <row r="39" spans="1:15" ht="12.75">
      <c r="A39" s="4" t="s">
        <v>74</v>
      </c>
      <c r="B39" s="5" t="s">
        <v>75</v>
      </c>
      <c r="C39" s="6">
        <v>2759699</v>
      </c>
      <c r="D39" s="6">
        <v>2411699</v>
      </c>
      <c r="E39" s="6">
        <v>532512.84</v>
      </c>
      <c r="F39" s="6">
        <v>532512.84</v>
      </c>
      <c r="G39" s="9">
        <v>0</v>
      </c>
      <c r="H39" s="9">
        <v>23575.87</v>
      </c>
      <c r="I39" s="9">
        <v>0</v>
      </c>
      <c r="J39" s="9">
        <f t="shared" si="0"/>
        <v>0</v>
      </c>
      <c r="K39" s="9">
        <f t="shared" si="1"/>
        <v>1879186.1600000001</v>
      </c>
      <c r="L39" s="9">
        <f t="shared" si="2"/>
        <v>100</v>
      </c>
      <c r="M39" s="9" t="e">
        <f>D39-#REF!</f>
        <v>#REF!</v>
      </c>
      <c r="N39" s="9" t="e">
        <f>E39-#REF!</f>
        <v>#REF!</v>
      </c>
      <c r="O39" s="9" t="e">
        <f>IF(E39=0,0,(#REF!/E39)*100)</f>
        <v>#REF!</v>
      </c>
    </row>
    <row r="40" spans="1:6" ht="25.5">
      <c r="A40" s="7" t="s">
        <v>149</v>
      </c>
      <c r="B40" s="8" t="s">
        <v>126</v>
      </c>
      <c r="C40" s="9">
        <v>2559699</v>
      </c>
      <c r="D40" s="9">
        <v>2211699</v>
      </c>
      <c r="E40" s="9">
        <v>532512.84</v>
      </c>
      <c r="F40" s="9">
        <v>532512.84</v>
      </c>
    </row>
    <row r="41" spans="1:6" ht="12.75">
      <c r="A41" s="7" t="s">
        <v>150</v>
      </c>
      <c r="B41" s="8" t="s">
        <v>151</v>
      </c>
      <c r="C41" s="9">
        <v>200000</v>
      </c>
      <c r="D41" s="9">
        <v>200000</v>
      </c>
      <c r="E41" s="9">
        <v>0</v>
      </c>
      <c r="F41" s="9">
        <v>0</v>
      </c>
    </row>
    <row r="42" spans="1:6" ht="12.75">
      <c r="A42" s="4" t="s">
        <v>24</v>
      </c>
      <c r="B42" s="5" t="s">
        <v>25</v>
      </c>
      <c r="C42" s="6">
        <v>188003678</v>
      </c>
      <c r="D42" s="6">
        <v>187983678</v>
      </c>
      <c r="E42" s="6">
        <v>44852388.66999999</v>
      </c>
      <c r="F42" s="6">
        <v>44633847.269999996</v>
      </c>
    </row>
  </sheetData>
  <mergeCells count="3">
    <mergeCell ref="A3:K3"/>
    <mergeCell ref="B1:H1"/>
    <mergeCell ref="B2:K2"/>
  </mergeCells>
  <printOptions/>
  <pageMargins left="0.64" right="0.33" top="0.23" bottom="0.19" header="0" footer="0"/>
  <pageSetup fitToHeight="50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 topLeftCell="B1">
      <selection activeCell="B3" sqref="B3:I3"/>
    </sheetView>
  </sheetViews>
  <sheetFormatPr defaultColWidth="9.00390625" defaultRowHeight="12.75"/>
  <cols>
    <col min="1" max="1" width="0" style="0" hidden="1" customWidth="1"/>
    <col min="2" max="2" width="10.375" style="0" bestFit="1" customWidth="1"/>
    <col min="3" max="3" width="37.375" style="0" customWidth="1"/>
    <col min="4" max="5" width="12.00390625" style="0" customWidth="1"/>
    <col min="6" max="6" width="10.625" style="0" customWidth="1"/>
    <col min="7" max="8" width="11.625" style="0" customWidth="1"/>
    <col min="9" max="9" width="9.25390625" style="0" bestFit="1" customWidth="1"/>
  </cols>
  <sheetData>
    <row r="1" spans="2:9" ht="15.75">
      <c r="B1" s="23" t="s">
        <v>27</v>
      </c>
      <c r="C1" s="23"/>
      <c r="D1" s="23"/>
      <c r="E1" s="23"/>
      <c r="F1" s="23"/>
      <c r="G1" s="23"/>
      <c r="H1" s="23"/>
      <c r="I1" s="23"/>
    </row>
    <row r="2" spans="2:9" ht="14.25">
      <c r="B2" s="24" t="s">
        <v>152</v>
      </c>
      <c r="C2" s="24"/>
      <c r="D2" s="24"/>
      <c r="E2" s="24"/>
      <c r="F2" s="24"/>
      <c r="G2" s="24"/>
      <c r="H2" s="24"/>
      <c r="I2" s="24"/>
    </row>
    <row r="3" spans="2:9" ht="14.25">
      <c r="B3" s="24" t="s">
        <v>28</v>
      </c>
      <c r="C3" s="24"/>
      <c r="D3" s="24"/>
      <c r="E3" s="24"/>
      <c r="F3" s="24"/>
      <c r="G3" s="24"/>
      <c r="H3" s="24"/>
      <c r="I3" s="24"/>
    </row>
    <row r="4" spans="2:4" ht="15.75">
      <c r="B4" s="15" t="s">
        <v>81</v>
      </c>
      <c r="C4" s="15"/>
      <c r="D4" s="16"/>
    </row>
    <row r="5" ht="12.75">
      <c r="I5" t="s">
        <v>1</v>
      </c>
    </row>
    <row r="6" spans="1:9" ht="12.75">
      <c r="A6" s="25"/>
      <c r="B6" s="21" t="s">
        <v>82</v>
      </c>
      <c r="C6" s="21" t="s">
        <v>83</v>
      </c>
      <c r="D6" s="21" t="s">
        <v>84</v>
      </c>
      <c r="E6" s="22"/>
      <c r="F6" s="22"/>
      <c r="G6" s="22"/>
      <c r="H6" s="22"/>
      <c r="I6" s="22"/>
    </row>
    <row r="7" spans="1:9" ht="25.5">
      <c r="A7" s="25"/>
      <c r="B7" s="22"/>
      <c r="C7" s="22"/>
      <c r="D7" s="3" t="s">
        <v>29</v>
      </c>
      <c r="E7" s="3" t="s">
        <v>30</v>
      </c>
      <c r="F7" s="3" t="s">
        <v>31</v>
      </c>
      <c r="G7" s="13" t="s">
        <v>32</v>
      </c>
      <c r="H7" s="13" t="s">
        <v>33</v>
      </c>
      <c r="I7" s="13" t="s">
        <v>34</v>
      </c>
    </row>
    <row r="8" spans="1:9" ht="87" customHeight="1">
      <c r="A8" s="14"/>
      <c r="B8" s="27" t="s">
        <v>209</v>
      </c>
      <c r="C8" s="28" t="s">
        <v>106</v>
      </c>
      <c r="D8" s="29">
        <v>10000</v>
      </c>
      <c r="E8" s="29">
        <v>10000</v>
      </c>
      <c r="F8" s="29">
        <v>2499</v>
      </c>
      <c r="G8" s="29">
        <v>3065.93</v>
      </c>
      <c r="H8" s="30">
        <v>566.93</v>
      </c>
      <c r="I8" s="30">
        <v>122.68627450980392</v>
      </c>
    </row>
    <row r="9" spans="1:9" ht="38.25">
      <c r="A9" s="14"/>
      <c r="B9" s="27" t="s">
        <v>210</v>
      </c>
      <c r="C9" s="28" t="s">
        <v>51</v>
      </c>
      <c r="D9" s="29">
        <v>6000</v>
      </c>
      <c r="E9" s="29">
        <v>6000</v>
      </c>
      <c r="F9" s="29">
        <v>1500</v>
      </c>
      <c r="G9" s="29">
        <v>635.73</v>
      </c>
      <c r="H9" s="30">
        <v>-864.27</v>
      </c>
      <c r="I9" s="30">
        <v>42.382000000000005</v>
      </c>
    </row>
    <row r="10" spans="1:9" ht="63.75">
      <c r="A10" s="14"/>
      <c r="B10" s="27" t="s">
        <v>211</v>
      </c>
      <c r="C10" s="28" t="s">
        <v>52</v>
      </c>
      <c r="D10" s="29">
        <v>20000</v>
      </c>
      <c r="E10" s="29">
        <v>20000</v>
      </c>
      <c r="F10" s="29">
        <v>4998</v>
      </c>
      <c r="G10" s="29">
        <v>4328.55</v>
      </c>
      <c r="H10" s="30">
        <v>-669.45</v>
      </c>
      <c r="I10" s="30">
        <v>86.60564225690275</v>
      </c>
    </row>
    <row r="11" spans="1:9" ht="69" customHeight="1">
      <c r="A11" s="14"/>
      <c r="B11" s="27" t="s">
        <v>212</v>
      </c>
      <c r="C11" s="28" t="s">
        <v>53</v>
      </c>
      <c r="D11" s="29">
        <v>0</v>
      </c>
      <c r="E11" s="29">
        <v>0</v>
      </c>
      <c r="F11" s="29">
        <v>0</v>
      </c>
      <c r="G11" s="29">
        <v>694.32</v>
      </c>
      <c r="H11" s="30">
        <v>694.32</v>
      </c>
      <c r="I11" s="30">
        <v>0</v>
      </c>
    </row>
    <row r="12" spans="1:9" ht="39.75" customHeight="1">
      <c r="A12" s="14"/>
      <c r="B12" s="27" t="s">
        <v>213</v>
      </c>
      <c r="C12" s="28" t="s">
        <v>54</v>
      </c>
      <c r="D12" s="29">
        <v>2010126</v>
      </c>
      <c r="E12" s="29">
        <v>2010126</v>
      </c>
      <c r="F12" s="29">
        <v>502531.5</v>
      </c>
      <c r="G12" s="29">
        <v>518997.04</v>
      </c>
      <c r="H12" s="30">
        <v>16465.54</v>
      </c>
      <c r="I12" s="30">
        <v>103.27651898438207</v>
      </c>
    </row>
    <row r="13" spans="1:9" ht="38.25" customHeight="1">
      <c r="A13" s="14"/>
      <c r="B13" s="27" t="s">
        <v>214</v>
      </c>
      <c r="C13" s="28" t="s">
        <v>55</v>
      </c>
      <c r="D13" s="29">
        <v>16000</v>
      </c>
      <c r="E13" s="29">
        <v>16000</v>
      </c>
      <c r="F13" s="29">
        <v>4000</v>
      </c>
      <c r="G13" s="29">
        <v>0</v>
      </c>
      <c r="H13" s="30">
        <v>-4000</v>
      </c>
      <c r="I13" s="30">
        <v>0</v>
      </c>
    </row>
    <row r="14" spans="1:9" ht="55.5" customHeight="1">
      <c r="A14" s="14"/>
      <c r="B14" s="27" t="s">
        <v>215</v>
      </c>
      <c r="C14" s="28" t="s">
        <v>109</v>
      </c>
      <c r="D14" s="29">
        <v>0</v>
      </c>
      <c r="E14" s="29">
        <v>0</v>
      </c>
      <c r="F14" s="29">
        <v>0</v>
      </c>
      <c r="G14" s="29">
        <v>58237.21</v>
      </c>
      <c r="H14" s="30">
        <v>58237.21</v>
      </c>
      <c r="I14" s="30">
        <v>0</v>
      </c>
    </row>
    <row r="15" spans="1:9" ht="43.5" customHeight="1">
      <c r="A15" s="14"/>
      <c r="B15" s="27" t="s">
        <v>216</v>
      </c>
      <c r="C15" s="28" t="s">
        <v>56</v>
      </c>
      <c r="D15" s="29">
        <v>6000</v>
      </c>
      <c r="E15" s="29">
        <v>6000</v>
      </c>
      <c r="F15" s="29">
        <v>1500</v>
      </c>
      <c r="G15" s="29">
        <v>0</v>
      </c>
      <c r="H15" s="30">
        <v>-1500</v>
      </c>
      <c r="I15" s="30">
        <v>0</v>
      </c>
    </row>
    <row r="16" spans="1:9" ht="25.5">
      <c r="A16" s="14"/>
      <c r="B16" s="27" t="s">
        <v>217</v>
      </c>
      <c r="C16" s="28" t="s">
        <v>57</v>
      </c>
      <c r="D16" s="29">
        <v>187250</v>
      </c>
      <c r="E16" s="29">
        <v>187250</v>
      </c>
      <c r="F16" s="29">
        <v>46812.5</v>
      </c>
      <c r="G16" s="29">
        <v>185825.4</v>
      </c>
      <c r="H16" s="30">
        <v>139012.9</v>
      </c>
      <c r="I16" s="30">
        <v>396.95679572763686</v>
      </c>
    </row>
    <row r="17" spans="1:9" ht="93" customHeight="1">
      <c r="A17" s="14"/>
      <c r="B17" s="27" t="s">
        <v>218</v>
      </c>
      <c r="C17" s="28" t="s">
        <v>219</v>
      </c>
      <c r="D17" s="29">
        <v>270000</v>
      </c>
      <c r="E17" s="29">
        <v>270000</v>
      </c>
      <c r="F17" s="29">
        <v>67500</v>
      </c>
      <c r="G17" s="29">
        <v>6455.45</v>
      </c>
      <c r="H17" s="30">
        <v>-61044.55</v>
      </c>
      <c r="I17" s="30">
        <v>9.563629629629629</v>
      </c>
    </row>
    <row r="18" spans="1:9" ht="24.75" customHeight="1">
      <c r="A18" s="14"/>
      <c r="B18" s="31" t="s">
        <v>24</v>
      </c>
      <c r="C18" s="32" t="s">
        <v>208</v>
      </c>
      <c r="D18" s="30">
        <v>2525376</v>
      </c>
      <c r="E18" s="30">
        <v>2525376</v>
      </c>
      <c r="F18" s="30">
        <v>631341</v>
      </c>
      <c r="G18" s="30">
        <v>778239.63</v>
      </c>
      <c r="H18" s="30">
        <v>146898.63</v>
      </c>
      <c r="I18" s="30">
        <v>123.267715861951</v>
      </c>
    </row>
    <row r="19" spans="1:9" ht="20.25" customHeight="1">
      <c r="A19" s="14"/>
      <c r="B19" s="31" t="s">
        <v>24</v>
      </c>
      <c r="C19" s="32" t="s">
        <v>25</v>
      </c>
      <c r="D19" s="30">
        <v>2525376</v>
      </c>
      <c r="E19" s="30">
        <v>2525376</v>
      </c>
      <c r="F19" s="30">
        <v>631341</v>
      </c>
      <c r="G19" s="30">
        <v>778239.63</v>
      </c>
      <c r="H19" s="30">
        <v>146898.63</v>
      </c>
      <c r="I19" s="30">
        <v>123.267715861951</v>
      </c>
    </row>
  </sheetData>
  <mergeCells count="7">
    <mergeCell ref="B1:I1"/>
    <mergeCell ref="B2:I2"/>
    <mergeCell ref="B3:I3"/>
    <mergeCell ref="D6:I6"/>
    <mergeCell ref="A6:A7"/>
    <mergeCell ref="B6:B7"/>
    <mergeCell ref="C6:C7"/>
  </mergeCells>
  <printOptions/>
  <pageMargins left="0.75" right="0.2" top="0.39" bottom="0.24" header="0.27" footer="0.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1">
      <selection activeCell="B3" sqref="B3:F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7.625" style="0" customWidth="1"/>
    <col min="6" max="6" width="14.375" style="0" customWidth="1"/>
    <col min="7" max="7" width="11.625" style="0" bestFit="1" customWidth="1"/>
  </cols>
  <sheetData>
    <row r="1" spans="2:6" ht="15.75">
      <c r="B1" s="23" t="s">
        <v>27</v>
      </c>
      <c r="C1" s="23"/>
      <c r="D1" s="23"/>
      <c r="E1" s="23"/>
      <c r="F1" s="23"/>
    </row>
    <row r="2" spans="1:6" ht="18">
      <c r="A2" s="18"/>
      <c r="B2" s="24" t="s">
        <v>152</v>
      </c>
      <c r="C2" s="24"/>
      <c r="D2" s="24"/>
      <c r="E2" s="24"/>
      <c r="F2" s="24"/>
    </row>
    <row r="3" spans="1:6" ht="15.75">
      <c r="A3" s="17"/>
      <c r="B3" s="26" t="s">
        <v>28</v>
      </c>
      <c r="C3" s="26"/>
      <c r="D3" s="26"/>
      <c r="E3" s="26"/>
      <c r="F3" s="26"/>
    </row>
    <row r="4" spans="1:6" ht="14.25">
      <c r="A4" s="10" t="s">
        <v>77</v>
      </c>
      <c r="C4" s="11"/>
      <c r="D4" s="12"/>
      <c r="F4" s="2" t="s">
        <v>1</v>
      </c>
    </row>
    <row r="5" spans="1:6" s="1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</row>
    <row r="6" spans="1:6" ht="20.25" customHeight="1">
      <c r="A6" s="4" t="s">
        <v>17</v>
      </c>
      <c r="B6" s="5" t="s">
        <v>18</v>
      </c>
      <c r="C6" s="6">
        <v>316276</v>
      </c>
      <c r="D6" s="6">
        <v>336276</v>
      </c>
      <c r="E6" s="6">
        <v>130267.19</v>
      </c>
      <c r="F6" s="6">
        <v>130267.19</v>
      </c>
    </row>
    <row r="7" spans="1:6" ht="51">
      <c r="A7" s="7" t="s">
        <v>110</v>
      </c>
      <c r="B7" s="8" t="s">
        <v>19</v>
      </c>
      <c r="C7" s="9">
        <v>0</v>
      </c>
      <c r="D7" s="9">
        <v>0</v>
      </c>
      <c r="E7" s="9">
        <v>61234.97</v>
      </c>
      <c r="F7" s="9">
        <v>61234.97</v>
      </c>
    </row>
    <row r="8" spans="1:6" ht="51">
      <c r="A8" s="7" t="s">
        <v>118</v>
      </c>
      <c r="B8" s="8" t="s">
        <v>20</v>
      </c>
      <c r="C8" s="9">
        <v>215376</v>
      </c>
      <c r="D8" s="9">
        <v>215376</v>
      </c>
      <c r="E8" s="9">
        <v>25856.52</v>
      </c>
      <c r="F8" s="9">
        <v>25856.52</v>
      </c>
    </row>
    <row r="9" spans="1:6" ht="12.75">
      <c r="A9" s="7" t="s">
        <v>121</v>
      </c>
      <c r="B9" s="8" t="s">
        <v>63</v>
      </c>
      <c r="C9" s="9">
        <v>0</v>
      </c>
      <c r="D9" s="9">
        <v>0</v>
      </c>
      <c r="E9" s="9">
        <v>43175.7</v>
      </c>
      <c r="F9" s="9">
        <v>43175.7</v>
      </c>
    </row>
    <row r="10" spans="1:6" ht="25.5">
      <c r="A10" s="7" t="s">
        <v>153</v>
      </c>
      <c r="B10" s="8" t="s">
        <v>154</v>
      </c>
      <c r="C10" s="9">
        <v>0</v>
      </c>
      <c r="D10" s="9">
        <v>20000</v>
      </c>
      <c r="E10" s="9">
        <v>0</v>
      </c>
      <c r="F10" s="9">
        <v>0</v>
      </c>
    </row>
    <row r="11" spans="1:6" ht="38.25">
      <c r="A11" s="7" t="s">
        <v>122</v>
      </c>
      <c r="B11" s="8" t="s">
        <v>64</v>
      </c>
      <c r="C11" s="9">
        <v>64900</v>
      </c>
      <c r="D11" s="9">
        <v>64900</v>
      </c>
      <c r="E11" s="9">
        <v>0</v>
      </c>
      <c r="F11" s="9">
        <v>0</v>
      </c>
    </row>
    <row r="12" spans="1:6" ht="25.5">
      <c r="A12" s="7" t="s">
        <v>155</v>
      </c>
      <c r="B12" s="8" t="s">
        <v>26</v>
      </c>
      <c r="C12" s="9">
        <v>36000</v>
      </c>
      <c r="D12" s="9">
        <v>36000</v>
      </c>
      <c r="E12" s="9">
        <v>0</v>
      </c>
      <c r="F12" s="9">
        <v>0</v>
      </c>
    </row>
    <row r="13" spans="1:6" ht="25.5">
      <c r="A13" s="4" t="s">
        <v>66</v>
      </c>
      <c r="B13" s="5" t="s">
        <v>124</v>
      </c>
      <c r="C13" s="6">
        <v>1808966</v>
      </c>
      <c r="D13" s="6">
        <v>2356816</v>
      </c>
      <c r="E13" s="6">
        <v>519181.58</v>
      </c>
      <c r="F13" s="6">
        <v>519181.58</v>
      </c>
    </row>
    <row r="14" spans="1:6" ht="19.5" customHeight="1">
      <c r="A14" s="7" t="s">
        <v>127</v>
      </c>
      <c r="B14" s="8" t="s">
        <v>67</v>
      </c>
      <c r="C14" s="9">
        <v>641000</v>
      </c>
      <c r="D14" s="9">
        <v>641000</v>
      </c>
      <c r="E14" s="9">
        <v>137527.9</v>
      </c>
      <c r="F14" s="9">
        <v>137527.9</v>
      </c>
    </row>
    <row r="15" spans="1:6" ht="25.5">
      <c r="A15" s="7" t="s">
        <v>128</v>
      </c>
      <c r="B15" s="8" t="s">
        <v>129</v>
      </c>
      <c r="C15" s="9">
        <v>1116000</v>
      </c>
      <c r="D15" s="9">
        <v>1116000</v>
      </c>
      <c r="E15" s="9">
        <v>381653.68</v>
      </c>
      <c r="F15" s="9">
        <v>381653.68</v>
      </c>
    </row>
    <row r="16" spans="1:7" ht="38.25">
      <c r="A16" s="7" t="s">
        <v>140</v>
      </c>
      <c r="B16" s="8" t="s">
        <v>141</v>
      </c>
      <c r="C16" s="9">
        <v>51966</v>
      </c>
      <c r="D16" s="9">
        <v>51966</v>
      </c>
      <c r="E16" s="9">
        <v>0</v>
      </c>
      <c r="F16" s="9">
        <v>0</v>
      </c>
      <c r="G16" s="19"/>
    </row>
    <row r="17" spans="1:7" ht="38.25">
      <c r="A17" s="7" t="s">
        <v>156</v>
      </c>
      <c r="B17" s="8" t="s">
        <v>76</v>
      </c>
      <c r="C17" s="9">
        <v>0</v>
      </c>
      <c r="D17" s="9">
        <v>547850</v>
      </c>
      <c r="E17" s="9">
        <v>0</v>
      </c>
      <c r="F17" s="9">
        <v>0</v>
      </c>
      <c r="G17" s="20"/>
    </row>
    <row r="18" spans="1:6" ht="25.5">
      <c r="A18" s="4" t="s">
        <v>21</v>
      </c>
      <c r="B18" s="5" t="s">
        <v>23</v>
      </c>
      <c r="C18" s="6">
        <v>517000</v>
      </c>
      <c r="D18" s="6">
        <v>517000</v>
      </c>
      <c r="E18" s="6">
        <v>26372.95</v>
      </c>
      <c r="F18" s="6">
        <v>26372.95</v>
      </c>
    </row>
    <row r="19" spans="1:6" ht="12.75">
      <c r="A19" s="7" t="s">
        <v>144</v>
      </c>
      <c r="B19" s="8" t="s">
        <v>107</v>
      </c>
      <c r="C19" s="9">
        <v>234000</v>
      </c>
      <c r="D19" s="9">
        <v>234000</v>
      </c>
      <c r="E19" s="9">
        <v>26372.95</v>
      </c>
      <c r="F19" s="9">
        <v>26372.95</v>
      </c>
    </row>
    <row r="20" spans="1:6" ht="12.75">
      <c r="A20" s="7" t="s">
        <v>145</v>
      </c>
      <c r="B20" s="8" t="s">
        <v>70</v>
      </c>
      <c r="C20" s="9">
        <v>130000</v>
      </c>
      <c r="D20" s="9">
        <v>130000</v>
      </c>
      <c r="E20" s="9">
        <v>0</v>
      </c>
      <c r="F20" s="9">
        <v>0</v>
      </c>
    </row>
    <row r="21" spans="1:6" ht="12.75">
      <c r="A21" s="7" t="s">
        <v>146</v>
      </c>
      <c r="B21" s="8" t="s">
        <v>71</v>
      </c>
      <c r="C21" s="9">
        <v>3000</v>
      </c>
      <c r="D21" s="9">
        <v>3000</v>
      </c>
      <c r="E21" s="9">
        <v>0</v>
      </c>
      <c r="F21" s="9">
        <v>0</v>
      </c>
    </row>
    <row r="22" spans="1:6" ht="25.5">
      <c r="A22" s="7" t="s">
        <v>147</v>
      </c>
      <c r="B22" s="8" t="s">
        <v>72</v>
      </c>
      <c r="C22" s="9">
        <v>150000</v>
      </c>
      <c r="D22" s="9">
        <v>150000</v>
      </c>
      <c r="E22" s="9">
        <v>0</v>
      </c>
      <c r="F22" s="9">
        <v>0</v>
      </c>
    </row>
    <row r="23" spans="1:6" ht="12.75">
      <c r="A23" s="4" t="s">
        <v>24</v>
      </c>
      <c r="B23" s="5" t="s">
        <v>25</v>
      </c>
      <c r="C23" s="6">
        <v>2642242</v>
      </c>
      <c r="D23" s="6">
        <v>3210092</v>
      </c>
      <c r="E23" s="6">
        <v>675821.72</v>
      </c>
      <c r="F23" s="6">
        <v>675821.72</v>
      </c>
    </row>
  </sheetData>
  <mergeCells count="3">
    <mergeCell ref="B3:F3"/>
    <mergeCell ref="B1:F1"/>
    <mergeCell ref="B2:F2"/>
  </mergeCells>
  <printOptions/>
  <pageMargins left="0.32" right="0.33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VF002</cp:lastModifiedBy>
  <cp:lastPrinted>2020-04-02T13:12:09Z</cp:lastPrinted>
  <dcterms:created xsi:type="dcterms:W3CDTF">2017-04-26T06:35:35Z</dcterms:created>
  <dcterms:modified xsi:type="dcterms:W3CDTF">2021-05-11T12:23:19Z</dcterms:modified>
  <cp:category/>
  <cp:version/>
  <cp:contentType/>
  <cp:contentStatus/>
</cp:coreProperties>
</file>